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Finance\Procurement\Contract-R\Contract\ETH FY2008 &amp; FY2018\ETH0052-ETH0054 - CHEF\2. RFP\"/>
    </mc:Choice>
  </mc:AlternateContent>
  <xr:revisionPtr revIDLastSave="0" documentId="8_{D2FDBC88-FC53-4371-8597-5060BC7F6EBC}" xr6:coauthVersionLast="31" xr6:coauthVersionMax="31" xr10:uidLastSave="{00000000-0000-0000-0000-000000000000}"/>
  <workbookProtection workbookAlgorithmName="SHA-512" workbookHashValue="Cl/yW03hmt9WRGuph8Qo4atJfUKYqaemIFukBYFY7X5AIxgGsqskkU5TvkzxqY6K82pa+GEhdKzf9BFbvDR5/g==" workbookSaltValue="6y1C8hn16zVEKHr2nJT2DQ==" workbookSpinCount="100000" lockStructure="1"/>
  <bookViews>
    <workbookView xWindow="0" yWindow="0" windowWidth="20490" windowHeight="7530" xr2:uid="{00000000-000D-0000-FFFF-FFFF00000000}"/>
  </bookViews>
  <sheets>
    <sheet name="1. Instructions" sheetId="10" r:id="rId1"/>
    <sheet name="2. ETH0052 HSA Cost" sheetId="4" r:id="rId2"/>
    <sheet name="3. ETH0053 Caf Plan &amp; ERA Cost" sheetId="6" r:id="rId3"/>
    <sheet name="4. ETH0054 Commuter Cost" sheetId="9" r:id="rId4"/>
    <sheet name="5. ETH0052-54 Multi-Bid Pricing" sheetId="13" r:id="rId5"/>
    <sheet name="6. ETH0052-54 Total Cost" sheetId="15" state="hidden" r:id="rId6"/>
    <sheet name="Data" sheetId="5" state="hidden" r:id="rId7"/>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8" i="15" l="1"/>
  <c r="G193" i="15" l="1"/>
  <c r="Q189" i="15"/>
  <c r="O189" i="15"/>
  <c r="M189" i="15"/>
  <c r="K189" i="15"/>
  <c r="I189" i="15"/>
  <c r="G189" i="15"/>
  <c r="Q187" i="15"/>
  <c r="O187" i="15"/>
  <c r="M187" i="15"/>
  <c r="K187" i="15"/>
  <c r="I187" i="15"/>
  <c r="G187" i="15"/>
  <c r="G179" i="15"/>
  <c r="Q175" i="15"/>
  <c r="O175" i="15"/>
  <c r="M175" i="15"/>
  <c r="K175" i="15"/>
  <c r="I175" i="15"/>
  <c r="G175" i="15"/>
  <c r="Q173" i="15"/>
  <c r="O173" i="15"/>
  <c r="M173" i="15"/>
  <c r="K173" i="15"/>
  <c r="I173" i="15"/>
  <c r="G173" i="15"/>
  <c r="Q161" i="15"/>
  <c r="O161" i="15"/>
  <c r="M161" i="15"/>
  <c r="K161" i="15"/>
  <c r="I161" i="15"/>
  <c r="G161" i="15"/>
  <c r="E161" i="15"/>
  <c r="I191" i="15" l="1"/>
  <c r="Q191" i="15"/>
  <c r="K177" i="15"/>
  <c r="G191" i="15"/>
  <c r="G195" i="15" s="1"/>
  <c r="G197" i="15" s="1"/>
  <c r="M191" i="15"/>
  <c r="M177" i="15"/>
  <c r="G177" i="15"/>
  <c r="G181" i="15" s="1"/>
  <c r="O177" i="15"/>
  <c r="K191" i="15"/>
  <c r="I177" i="15"/>
  <c r="Q177" i="15"/>
  <c r="O191" i="15"/>
  <c r="Q130" i="15"/>
  <c r="O130" i="15"/>
  <c r="M130" i="15"/>
  <c r="K130" i="15"/>
  <c r="I130" i="15"/>
  <c r="Q132" i="15"/>
  <c r="O132" i="15"/>
  <c r="M132" i="15"/>
  <c r="K132" i="15"/>
  <c r="I132" i="15"/>
  <c r="G132" i="15"/>
  <c r="G136" i="15"/>
  <c r="G130" i="15"/>
  <c r="Q102" i="15"/>
  <c r="O102" i="15"/>
  <c r="M102" i="15"/>
  <c r="K102" i="15"/>
  <c r="I102" i="15"/>
  <c r="G102" i="15"/>
  <c r="G183" i="15" l="1"/>
  <c r="G201" i="15" s="1"/>
  <c r="G203" i="15" s="1"/>
  <c r="K134" i="15"/>
  <c r="M134" i="15"/>
  <c r="O134" i="15"/>
  <c r="I134" i="15"/>
  <c r="Q134" i="15"/>
  <c r="G134" i="15"/>
  <c r="G138" i="15" s="1"/>
  <c r="G140" i="15" s="1"/>
  <c r="Q116" i="15"/>
  <c r="O116" i="15"/>
  <c r="M116" i="15"/>
  <c r="K116" i="15"/>
  <c r="I116" i="15"/>
  <c r="G116" i="15"/>
  <c r="G120" i="15" s="1"/>
  <c r="G122" i="15"/>
  <c r="Q118" i="15"/>
  <c r="O118" i="15"/>
  <c r="M118" i="15"/>
  <c r="K118" i="15"/>
  <c r="I118" i="15"/>
  <c r="Q104" i="15"/>
  <c r="Q106" i="15" s="1"/>
  <c r="O104" i="15"/>
  <c r="O106" i="15" s="1"/>
  <c r="M104" i="15"/>
  <c r="K104" i="15"/>
  <c r="K106" i="15" s="1"/>
  <c r="I104" i="15"/>
  <c r="I106" i="15" s="1"/>
  <c r="G104" i="15"/>
  <c r="G106" i="15" s="1"/>
  <c r="G108" i="15"/>
  <c r="M106" i="15"/>
  <c r="Q90" i="15"/>
  <c r="O90" i="15"/>
  <c r="M90" i="15"/>
  <c r="K90" i="15"/>
  <c r="I90" i="15"/>
  <c r="G90" i="15"/>
  <c r="E90" i="15"/>
  <c r="O63" i="9"/>
  <c r="M63" i="9"/>
  <c r="K63" i="9"/>
  <c r="I63" i="9"/>
  <c r="G63" i="9"/>
  <c r="O75" i="6"/>
  <c r="M75" i="6"/>
  <c r="K75" i="6"/>
  <c r="I75" i="6"/>
  <c r="G75" i="6"/>
  <c r="P88" i="15"/>
  <c r="N88" i="15"/>
  <c r="L88" i="15"/>
  <c r="J88" i="15"/>
  <c r="H88" i="15"/>
  <c r="G51" i="15"/>
  <c r="K120" i="15" l="1"/>
  <c r="M120" i="15"/>
  <c r="O120" i="15"/>
  <c r="I120" i="15"/>
  <c r="Q120" i="15"/>
  <c r="G124" i="15"/>
  <c r="G126" i="15" s="1"/>
  <c r="G110" i="15"/>
  <c r="G144" i="15" l="1"/>
  <c r="G146" i="15" s="1"/>
  <c r="G112" i="15"/>
  <c r="E24" i="4"/>
  <c r="E29" i="15" s="1"/>
  <c r="Q47" i="15"/>
  <c r="O47" i="15"/>
  <c r="M47" i="15"/>
  <c r="K47" i="15"/>
  <c r="I47" i="15"/>
  <c r="G47" i="15"/>
  <c r="Q33" i="15" l="1"/>
  <c r="O33" i="15"/>
  <c r="M33" i="15"/>
  <c r="K33" i="15"/>
  <c r="I33" i="15"/>
  <c r="G33" i="15"/>
  <c r="E33" i="15"/>
  <c r="Q69" i="15"/>
  <c r="O69" i="15"/>
  <c r="M69" i="15"/>
  <c r="K69" i="15"/>
  <c r="I69" i="15"/>
  <c r="G69" i="15"/>
  <c r="Q67" i="15"/>
  <c r="O67" i="15"/>
  <c r="M67" i="15"/>
  <c r="K67" i="15"/>
  <c r="I67" i="15"/>
  <c r="G67" i="15"/>
  <c r="AF65" i="15"/>
  <c r="AD65" i="15"/>
  <c r="AB65" i="15"/>
  <c r="Z65" i="15"/>
  <c r="X65" i="15"/>
  <c r="V65" i="15"/>
  <c r="K71" i="15" l="1"/>
  <c r="K75" i="15" s="1"/>
  <c r="G71" i="15"/>
  <c r="G75" i="15" s="1"/>
  <c r="O71" i="15"/>
  <c r="O75" i="15" s="1"/>
  <c r="M71" i="15"/>
  <c r="M75" i="15" s="1"/>
  <c r="I71" i="15"/>
  <c r="I75" i="15" s="1"/>
  <c r="Q71" i="15"/>
  <c r="Q75" i="15" s="1"/>
  <c r="AD57" i="15"/>
  <c r="AD61" i="15" s="1"/>
  <c r="I57" i="9"/>
  <c r="K193" i="15" s="1"/>
  <c r="K195" i="15" s="1"/>
  <c r="K197" i="15" s="1"/>
  <c r="G57" i="9"/>
  <c r="I193" i="15" s="1"/>
  <c r="I195" i="15" s="1"/>
  <c r="I197" i="15" s="1"/>
  <c r="G51" i="9"/>
  <c r="I179" i="15" s="1"/>
  <c r="I181" i="15" s="1"/>
  <c r="I183" i="15" s="1"/>
  <c r="I201" i="15" s="1"/>
  <c r="I203" i="15" s="1"/>
  <c r="K57" i="9" l="1"/>
  <c r="E207" i="15"/>
  <c r="K18" i="15" s="1"/>
  <c r="I51" i="9"/>
  <c r="Z57" i="15"/>
  <c r="Z61" i="15" s="1"/>
  <c r="AF57" i="15"/>
  <c r="AF61" i="15" s="1"/>
  <c r="V57" i="15"/>
  <c r="V61" i="15" s="1"/>
  <c r="AB57" i="15"/>
  <c r="AB61" i="15" s="1"/>
  <c r="X57" i="15"/>
  <c r="X61" i="15" s="1"/>
  <c r="E75" i="6"/>
  <c r="G33" i="13" s="1"/>
  <c r="I33" i="13"/>
  <c r="K33" i="13"/>
  <c r="M33" i="13"/>
  <c r="O33" i="13"/>
  <c r="Q33" i="13"/>
  <c r="Q31" i="13"/>
  <c r="Q45" i="15" s="1"/>
  <c r="O31" i="13"/>
  <c r="O45" i="15" s="1"/>
  <c r="M31" i="13"/>
  <c r="M45" i="15" s="1"/>
  <c r="K31" i="13"/>
  <c r="K45" i="15" s="1"/>
  <c r="I31" i="13"/>
  <c r="I45" i="15" s="1"/>
  <c r="G31" i="13"/>
  <c r="G45" i="15" s="1"/>
  <c r="G49" i="15" s="1"/>
  <c r="K179" i="15" l="1"/>
  <c r="K181" i="15" s="1"/>
  <c r="K183" i="15" s="1"/>
  <c r="K201" i="15" s="1"/>
  <c r="K203" i="15" s="1"/>
  <c r="K51" i="9"/>
  <c r="M193" i="15"/>
  <c r="M195" i="15" s="1"/>
  <c r="M197" i="15" s="1"/>
  <c r="M57" i="9"/>
  <c r="Q49" i="15"/>
  <c r="K49" i="15"/>
  <c r="M49" i="15"/>
  <c r="I49" i="15"/>
  <c r="O49" i="15"/>
  <c r="G53" i="15"/>
  <c r="G55" i="15" s="1"/>
  <c r="O193" i="15" l="1"/>
  <c r="O195" i="15" s="1"/>
  <c r="O197" i="15" s="1"/>
  <c r="O57" i="9"/>
  <c r="Q193" i="15" s="1"/>
  <c r="Q195" i="15" s="1"/>
  <c r="Q197" i="15" s="1"/>
  <c r="M179" i="15"/>
  <c r="M181" i="15" s="1"/>
  <c r="M183" i="15" s="1"/>
  <c r="M201" i="15" s="1"/>
  <c r="M203" i="15" s="1"/>
  <c r="M51" i="9"/>
  <c r="J17" i="13"/>
  <c r="O179" i="15" l="1"/>
  <c r="O181" i="15" s="1"/>
  <c r="O183" i="15" s="1"/>
  <c r="O201" i="15" s="1"/>
  <c r="O203" i="15" s="1"/>
  <c r="E205" i="15" s="1"/>
  <c r="O51" i="9"/>
  <c r="Q179" i="15" s="1"/>
  <c r="Q181" i="15" s="1"/>
  <c r="Q183" i="15" s="1"/>
  <c r="Q201" i="15" s="1"/>
  <c r="Q203" i="15" s="1"/>
  <c r="O167" i="6"/>
  <c r="Q21" i="13" s="1"/>
  <c r="M167" i="6"/>
  <c r="O21" i="13" s="1"/>
  <c r="K167" i="6"/>
  <c r="M21" i="13" s="1"/>
  <c r="I167" i="6"/>
  <c r="K21" i="13" s="1"/>
  <c r="G167" i="6"/>
  <c r="I21" i="13" s="1"/>
  <c r="E167" i="6"/>
  <c r="G21" i="13" s="1"/>
  <c r="O148" i="6"/>
  <c r="Q19" i="13" s="1"/>
  <c r="M148" i="6"/>
  <c r="O19" i="13" s="1"/>
  <c r="K148" i="6"/>
  <c r="M19" i="13" s="1"/>
  <c r="I148" i="6"/>
  <c r="K19" i="13" s="1"/>
  <c r="G148" i="6"/>
  <c r="I19" i="13" s="1"/>
  <c r="E148" i="6"/>
  <c r="G19" i="13" s="1"/>
  <c r="Q35" i="13" l="1"/>
  <c r="Q37" i="13" s="1"/>
  <c r="Q41" i="13" s="1"/>
  <c r="O35" i="13"/>
  <c r="O37" i="13" s="1"/>
  <c r="O41" i="13" s="1"/>
  <c r="M35" i="13"/>
  <c r="M37" i="13" s="1"/>
  <c r="M41" i="13" s="1"/>
  <c r="K35" i="13"/>
  <c r="K37" i="13" s="1"/>
  <c r="K41" i="13" s="1"/>
  <c r="I35" i="13"/>
  <c r="I37" i="13" s="1"/>
  <c r="I41" i="13" s="1"/>
  <c r="E63" i="9"/>
  <c r="G35" i="13" s="1"/>
  <c r="G37" i="13" s="1"/>
  <c r="G41" i="13" s="1"/>
  <c r="O44" i="9" l="1"/>
  <c r="Q159" i="15" s="1"/>
  <c r="Q163" i="15" s="1"/>
  <c r="M44" i="9"/>
  <c r="O159" i="15" s="1"/>
  <c r="O163" i="15" s="1"/>
  <c r="K44" i="9"/>
  <c r="M159" i="15" s="1"/>
  <c r="M163" i="15" s="1"/>
  <c r="I44" i="9"/>
  <c r="K159" i="15" s="1"/>
  <c r="K163" i="15" s="1"/>
  <c r="G44" i="9"/>
  <c r="I159" i="15" s="1"/>
  <c r="I163" i="15" s="1"/>
  <c r="E44" i="9"/>
  <c r="G159" i="15" s="1"/>
  <c r="G163" i="15" s="1"/>
  <c r="E24" i="9"/>
  <c r="E157" i="15" s="1"/>
  <c r="E163" i="15" s="1"/>
  <c r="E165" i="15" s="1"/>
  <c r="K14" i="15" s="1"/>
  <c r="G69" i="6"/>
  <c r="G63" i="6"/>
  <c r="G57" i="6"/>
  <c r="G51" i="4"/>
  <c r="O50" i="6"/>
  <c r="Q88" i="15" s="1"/>
  <c r="Q92" i="15" s="1"/>
  <c r="M50" i="6"/>
  <c r="O88" i="15" s="1"/>
  <c r="O92" i="15" s="1"/>
  <c r="K50" i="6"/>
  <c r="M88" i="15" s="1"/>
  <c r="M92" i="15" s="1"/>
  <c r="I50" i="6"/>
  <c r="K88" i="15" s="1"/>
  <c r="K92" i="15" s="1"/>
  <c r="G50" i="6"/>
  <c r="I88" i="15" s="1"/>
  <c r="I92" i="15" s="1"/>
  <c r="E50" i="6"/>
  <c r="G88" i="15" s="1"/>
  <c r="G92" i="15" s="1"/>
  <c r="E30" i="6"/>
  <c r="I51" i="4" l="1"/>
  <c r="I51" i="15"/>
  <c r="I53" i="15" s="1"/>
  <c r="I55" i="15" s="1"/>
  <c r="I57" i="6"/>
  <c r="I108" i="15"/>
  <c r="I110" i="15" s="1"/>
  <c r="I69" i="6"/>
  <c r="I136" i="15"/>
  <c r="I138" i="15" s="1"/>
  <c r="I140" i="15" s="1"/>
  <c r="I63" i="6"/>
  <c r="I122" i="15"/>
  <c r="I124" i="15" s="1"/>
  <c r="I126" i="15" s="1"/>
  <c r="E98" i="15"/>
  <c r="I16" i="15" s="1"/>
  <c r="E96" i="15"/>
  <c r="E169" i="15"/>
  <c r="K16" i="15" s="1"/>
  <c r="K20" i="15" s="1"/>
  <c r="K22" i="15" s="1"/>
  <c r="E167" i="15"/>
  <c r="O44" i="4"/>
  <c r="M44" i="4"/>
  <c r="O17" i="13" s="1"/>
  <c r="K44" i="4"/>
  <c r="M17" i="13" s="1"/>
  <c r="I44" i="4"/>
  <c r="K17" i="13" s="1"/>
  <c r="G44" i="4"/>
  <c r="I17" i="13" s="1"/>
  <c r="E44" i="4"/>
  <c r="G17" i="13" s="1"/>
  <c r="I144" i="15" l="1"/>
  <c r="I146" i="15" s="1"/>
  <c r="I112" i="15"/>
  <c r="K63" i="6"/>
  <c r="K122" i="15"/>
  <c r="K124" i="15" s="1"/>
  <c r="K126" i="15" s="1"/>
  <c r="K57" i="6"/>
  <c r="K108" i="15"/>
  <c r="K110" i="15" s="1"/>
  <c r="E79" i="15"/>
  <c r="G18" i="15" s="1"/>
  <c r="K69" i="6"/>
  <c r="K136" i="15"/>
  <c r="K138" i="15" s="1"/>
  <c r="K140" i="15" s="1"/>
  <c r="K51" i="4"/>
  <c r="K51" i="15"/>
  <c r="K53" i="15" s="1"/>
  <c r="K55" i="15" s="1"/>
  <c r="Q17" i="13"/>
  <c r="Q23" i="13" s="1"/>
  <c r="Q27" i="13" s="1"/>
  <c r="Q31" i="15"/>
  <c r="Q35" i="15" s="1"/>
  <c r="O23" i="13"/>
  <c r="O27" i="13" s="1"/>
  <c r="O31" i="15"/>
  <c r="O35" i="15" s="1"/>
  <c r="M23" i="13"/>
  <c r="M27" i="13" s="1"/>
  <c r="M31" i="15"/>
  <c r="M35" i="15" s="1"/>
  <c r="K23" i="13"/>
  <c r="K27" i="13" s="1"/>
  <c r="K31" i="15"/>
  <c r="K35" i="15" s="1"/>
  <c r="I23" i="13"/>
  <c r="I27" i="13" s="1"/>
  <c r="I31" i="15"/>
  <c r="I35" i="15" s="1"/>
  <c r="G23" i="13"/>
  <c r="G27" i="13" s="1"/>
  <c r="G31" i="15"/>
  <c r="G35" i="15" s="1"/>
  <c r="T57" i="15"/>
  <c r="T61" i="15" s="1"/>
  <c r="M51" i="4" l="1"/>
  <c r="M51" i="15"/>
  <c r="M53" i="15" s="1"/>
  <c r="M55" i="15" s="1"/>
  <c r="M63" i="6"/>
  <c r="M122" i="15"/>
  <c r="M124" i="15" s="1"/>
  <c r="M126" i="15" s="1"/>
  <c r="M69" i="6"/>
  <c r="M136" i="15"/>
  <c r="M138" i="15" s="1"/>
  <c r="M140" i="15" s="1"/>
  <c r="K144" i="15"/>
  <c r="K146" i="15" s="1"/>
  <c r="K112" i="15"/>
  <c r="M57" i="6"/>
  <c r="M108" i="15"/>
  <c r="M110" i="15" s="1"/>
  <c r="E150" i="15"/>
  <c r="I18" i="15" s="1"/>
  <c r="I20" i="15" s="1"/>
  <c r="I22" i="15" s="1"/>
  <c r="E41" i="15"/>
  <c r="E35" i="15"/>
  <c r="E15" i="13"/>
  <c r="O63" i="6" l="1"/>
  <c r="Q122" i="15" s="1"/>
  <c r="Q124" i="15" s="1"/>
  <c r="Q126" i="15" s="1"/>
  <c r="O122" i="15"/>
  <c r="O124" i="15" s="1"/>
  <c r="O126" i="15" s="1"/>
  <c r="M112" i="15"/>
  <c r="M144" i="15"/>
  <c r="M146" i="15" s="1"/>
  <c r="O57" i="6"/>
  <c r="Q108" i="15" s="1"/>
  <c r="Q110" i="15" s="1"/>
  <c r="O108" i="15"/>
  <c r="O110" i="15" s="1"/>
  <c r="O69" i="6"/>
  <c r="Q136" i="15" s="1"/>
  <c r="Q138" i="15" s="1"/>
  <c r="Q140" i="15" s="1"/>
  <c r="O136" i="15"/>
  <c r="O138" i="15" s="1"/>
  <c r="O140" i="15" s="1"/>
  <c r="O51" i="4"/>
  <c r="Q51" i="15" s="1"/>
  <c r="Q53" i="15" s="1"/>
  <c r="Q55" i="15" s="1"/>
  <c r="O51" i="15"/>
  <c r="O53" i="15" s="1"/>
  <c r="O55" i="15" s="1"/>
  <c r="E77" i="15" s="1"/>
  <c r="E23" i="13"/>
  <c r="E27" i="13" s="1"/>
  <c r="E86" i="15"/>
  <c r="E92" i="15" s="1"/>
  <c r="E94" i="15" s="1"/>
  <c r="I14" i="15" s="1"/>
  <c r="G16" i="15"/>
  <c r="G20" i="15" s="1"/>
  <c r="E39" i="15"/>
  <c r="E37" i="15"/>
  <c r="G14" i="15" s="1"/>
  <c r="O112" i="15" l="1"/>
  <c r="O144" i="15"/>
  <c r="O146" i="15" s="1"/>
  <c r="E148" i="15" s="1"/>
  <c r="Q144" i="15"/>
  <c r="Q146" i="15" s="1"/>
  <c r="Q112" i="15"/>
  <c r="G22" i="15"/>
</calcChain>
</file>

<file path=xl/sharedStrings.xml><?xml version="1.0" encoding="utf-8"?>
<sst xmlns="http://schemas.openxmlformats.org/spreadsheetml/2006/main" count="1245" uniqueCount="489">
  <si>
    <t>Proposer:</t>
  </si>
  <si>
    <t>Date of Submission:</t>
  </si>
  <si>
    <t>Year 1 (2020)</t>
  </si>
  <si>
    <t>Year 2 (2021)</t>
  </si>
  <si>
    <t>Year 3 (2022)</t>
  </si>
  <si>
    <t>Year 4 (2023)</t>
  </si>
  <si>
    <t>Year 5 (2024)</t>
  </si>
  <si>
    <t>Year 6 (2025)</t>
  </si>
  <si>
    <t>Initial Contract</t>
  </si>
  <si>
    <t>Initial start-up / transition fee</t>
  </si>
  <si>
    <t>Implementation / set-up fee</t>
  </si>
  <si>
    <t>Annual set-up / renewal fee</t>
  </si>
  <si>
    <t>Other (explain)</t>
  </si>
  <si>
    <t>Representations made by the Proposer in this Cost Proposal must be maintained for the duration of the Contract term.</t>
  </si>
  <si>
    <t>Section 1 - Annual Program Fees (Scored)</t>
  </si>
  <si>
    <t>Description of Additional Services</t>
  </si>
  <si>
    <t>Solicitation No. ETH0052 - Section 8</t>
  </si>
  <si>
    <t>Third Party Administration of Health Savings Accounts</t>
  </si>
  <si>
    <t>Total Implementation Fees</t>
  </si>
  <si>
    <t>H-1</t>
  </si>
  <si>
    <t>H-2</t>
  </si>
  <si>
    <t>H-3</t>
  </si>
  <si>
    <t>H-4</t>
  </si>
  <si>
    <t>H-5</t>
  </si>
  <si>
    <t>H-6</t>
  </si>
  <si>
    <t>First Renewal</t>
  </si>
  <si>
    <t>Second Renewal</t>
  </si>
  <si>
    <t>Implementation</t>
  </si>
  <si>
    <t>Year 0
(2019)</t>
  </si>
  <si>
    <t>Ongoing account fees</t>
  </si>
  <si>
    <t>Annual Fees</t>
  </si>
  <si>
    <t>Total Annual Fees</t>
  </si>
  <si>
    <t>Section 2 - HSA Administrative Fee (Scored)</t>
  </si>
  <si>
    <t>Section 3 - Additional Services (Not scored)</t>
  </si>
  <si>
    <t>Administrative Fee Detail</t>
  </si>
  <si>
    <t>Select Y/N from Dropdown</t>
  </si>
  <si>
    <t>Account opening fee</t>
  </si>
  <si>
    <t>Account rollover fees</t>
  </si>
  <si>
    <t>ACH or electronic withdrawl fee</t>
  </si>
  <si>
    <t xml:space="preserve">Wire transfer fee </t>
  </si>
  <si>
    <t>Manual withdrawal fee</t>
  </si>
  <si>
    <t>Account closure fee</t>
  </si>
  <si>
    <t>Overdraft fee</t>
  </si>
  <si>
    <t xml:space="preserve">Insufficient funds from deposit </t>
  </si>
  <si>
    <t>Stop payment fee</t>
  </si>
  <si>
    <t xml:space="preserve">Refund of excess contributions </t>
  </si>
  <si>
    <t>Debit card issuance fees</t>
  </si>
  <si>
    <t>Custodian monthly maintenance fee</t>
  </si>
  <si>
    <t>Copy of debit card receipts</t>
  </si>
  <si>
    <t xml:space="preserve">Printed monthly statements </t>
  </si>
  <si>
    <t xml:space="preserve">Paper statements </t>
  </si>
  <si>
    <t>Paper statements</t>
  </si>
  <si>
    <t xml:space="preserve">Electronic eligiblity file </t>
  </si>
  <si>
    <t>Data file feed/data integration fee</t>
  </si>
  <si>
    <t>Investment fees</t>
  </si>
  <si>
    <t>Load fees</t>
  </si>
  <si>
    <t>Minimum balance fees</t>
  </si>
  <si>
    <t>Deposit fees (payroll and non-payroll)</t>
  </si>
  <si>
    <t>Electronic reporting of account activity</t>
  </si>
  <si>
    <t>Open enrollment employer fairs</t>
  </si>
  <si>
    <t>Participant Guide</t>
  </si>
  <si>
    <t>Administrative Guide</t>
  </si>
  <si>
    <t>Participant tranings and webinars</t>
  </si>
  <si>
    <t>Administrator trainings and webinars</t>
  </si>
  <si>
    <t>Paid By</t>
  </si>
  <si>
    <t>Included in HSA Fee</t>
  </si>
  <si>
    <t>Select option from Dropdown</t>
  </si>
  <si>
    <t>Retiree HSA account maintenance fee</t>
  </si>
  <si>
    <t>Additional Fee</t>
  </si>
  <si>
    <t>HSA</t>
  </si>
  <si>
    <t>Yes</t>
  </si>
  <si>
    <t>No</t>
  </si>
  <si>
    <t>ETF</t>
  </si>
  <si>
    <t>Participant</t>
  </si>
  <si>
    <t>(Select one)</t>
  </si>
  <si>
    <t>Proposer</t>
  </si>
  <si>
    <t>PPPBPM</t>
  </si>
  <si>
    <t>H-7</t>
  </si>
  <si>
    <t>H-8</t>
  </si>
  <si>
    <t>H-9</t>
  </si>
  <si>
    <t>H-10</t>
  </si>
  <si>
    <t>H-15</t>
  </si>
  <si>
    <t>H-11</t>
  </si>
  <si>
    <t>H-12</t>
  </si>
  <si>
    <t>H-13</t>
  </si>
  <si>
    <t>H-14</t>
  </si>
  <si>
    <t>H-16</t>
  </si>
  <si>
    <t>H-18</t>
  </si>
  <si>
    <t>H-17</t>
  </si>
  <si>
    <t>Flat</t>
  </si>
  <si>
    <t>Per Incident</t>
  </si>
  <si>
    <t>Select type from Dropdown</t>
  </si>
  <si>
    <t>Section 4 - Proposer Authorization (Not scored)</t>
  </si>
  <si>
    <t>H-19</t>
  </si>
  <si>
    <t>H-20</t>
  </si>
  <si>
    <t>H-21</t>
  </si>
  <si>
    <t>H-22</t>
  </si>
  <si>
    <t>H-23</t>
  </si>
  <si>
    <t>H-24</t>
  </si>
  <si>
    <t>H-25</t>
  </si>
  <si>
    <t>H-26</t>
  </si>
  <si>
    <t>H-27</t>
  </si>
  <si>
    <t>H-28</t>
  </si>
  <si>
    <t>H-29</t>
  </si>
  <si>
    <t>H-30</t>
  </si>
  <si>
    <t>H-31</t>
  </si>
  <si>
    <t>H-32</t>
  </si>
  <si>
    <t>H-33</t>
  </si>
  <si>
    <t>H-34</t>
  </si>
  <si>
    <t>H-35</t>
  </si>
  <si>
    <t>H-36</t>
  </si>
  <si>
    <t>H-37</t>
  </si>
  <si>
    <t>H-38</t>
  </si>
  <si>
    <t>H-39</t>
  </si>
  <si>
    <t>H-40</t>
  </si>
  <si>
    <t>H-41</t>
  </si>
  <si>
    <t>H-42</t>
  </si>
  <si>
    <t>H-43</t>
  </si>
  <si>
    <t>H-44</t>
  </si>
  <si>
    <t>H-45</t>
  </si>
  <si>
    <t>H-46</t>
  </si>
  <si>
    <t>H-47</t>
  </si>
  <si>
    <t>H-48</t>
  </si>
  <si>
    <t>H-49</t>
  </si>
  <si>
    <t>Solicitation No. ETH0053 - Section 8</t>
  </si>
  <si>
    <t>Section 2 - ERA Administrative Fees (Scored)</t>
  </si>
  <si>
    <t>HSA Administrative Fee - Per Participant Per Benefit Per Month (PPPBPM)</t>
  </si>
  <si>
    <t>Health Care FSA Administrative Fee - Per Participant Per Benefit Per Month (PPPBPM)</t>
  </si>
  <si>
    <t>Health Care FSA Fee - PPPBPM</t>
  </si>
  <si>
    <t>Dependent Day Care FSA Fee - PPPBPM</t>
  </si>
  <si>
    <t>Included in Admin Fees</t>
  </si>
  <si>
    <t>Limited Purpose FSA Fee - PPPBPM</t>
  </si>
  <si>
    <t>Solicitation No. ETH0054 - Section 8</t>
  </si>
  <si>
    <t>Parking Account Administrative Fee - Per Participant Per Benefit Per Month (PPPBPM)</t>
  </si>
  <si>
    <t>Parking Account Fee - PPPBPM</t>
  </si>
  <si>
    <t>Transit Account Fee - PPPBPM</t>
  </si>
  <si>
    <t>F-15</t>
  </si>
  <si>
    <t>F-16</t>
  </si>
  <si>
    <t>F-17</t>
  </si>
  <si>
    <t>F-18</t>
  </si>
  <si>
    <t>F-19</t>
  </si>
  <si>
    <t>F-20</t>
  </si>
  <si>
    <t>F-21</t>
  </si>
  <si>
    <t>F-22</t>
  </si>
  <si>
    <t>F-23</t>
  </si>
  <si>
    <t>F-24</t>
  </si>
  <si>
    <t>F-25</t>
  </si>
  <si>
    <t>F-27</t>
  </si>
  <si>
    <t>F-28</t>
  </si>
  <si>
    <t>F-29</t>
  </si>
  <si>
    <t>F-30</t>
  </si>
  <si>
    <t>F-32</t>
  </si>
  <si>
    <t>F-33</t>
  </si>
  <si>
    <t>F-34</t>
  </si>
  <si>
    <t>F-36</t>
  </si>
  <si>
    <t>F-37</t>
  </si>
  <si>
    <t>F-38</t>
  </si>
  <si>
    <t>F-39</t>
  </si>
  <si>
    <t>F-2</t>
  </si>
  <si>
    <t>F-3</t>
  </si>
  <si>
    <t>F-4</t>
  </si>
  <si>
    <t>F-5</t>
  </si>
  <si>
    <t>F-1</t>
  </si>
  <si>
    <t>F-7</t>
  </si>
  <si>
    <t>F-8</t>
  </si>
  <si>
    <t>F-9</t>
  </si>
  <si>
    <t>F-10</t>
  </si>
  <si>
    <t>F-11</t>
  </si>
  <si>
    <t>F-12</t>
  </si>
  <si>
    <t>F-13</t>
  </si>
  <si>
    <t>F-6</t>
  </si>
  <si>
    <t>F-14</t>
  </si>
  <si>
    <t>F-45</t>
  </si>
  <si>
    <t>F-46</t>
  </si>
  <si>
    <t>F-47</t>
  </si>
  <si>
    <t>F-48</t>
  </si>
  <si>
    <t>F-49</t>
  </si>
  <si>
    <t>F-44</t>
  </si>
  <si>
    <t>Marketing materials - standard</t>
  </si>
  <si>
    <t>Marketing materials - customized</t>
  </si>
  <si>
    <t>Implementation Fees*</t>
  </si>
  <si>
    <t>Number of Participants**</t>
  </si>
  <si>
    <t>H-50</t>
  </si>
  <si>
    <t>H-51</t>
  </si>
  <si>
    <t>H-52</t>
  </si>
  <si>
    <t>H-53</t>
  </si>
  <si>
    <t>H-54</t>
  </si>
  <si>
    <t>H-55</t>
  </si>
  <si>
    <t xml:space="preserve">**The estimated number of participants is provided for evaluation purposes and does not reflect an actual projection of participants on an annual basis. ETF will not guarantee any minimum or maximum amount of actual participation. ETF will pay the unit price per participant per benefit per month (PPPBPM) times the number of actual participants. </t>
  </si>
  <si>
    <t xml:space="preserve">*Implementation fees shall include all one-time start-up costs, including initial program set-up, file verification and testing, open enrollment, and enrollment file discrepency resolution. Implementation for the HSA program is estimated to last from May 1, 2019, through March 31, 2020, or until all enrollment file issues and carryover balances have been resolved.  
</t>
  </si>
  <si>
    <t>Dependent Day Care FSA Administrative Fee - PPPBPM</t>
  </si>
  <si>
    <t>Limited Purpose FSA Administrative Fee - PPPBPM</t>
  </si>
  <si>
    <t>Total ERA Programs Administrative Fee - PPPBPM</t>
  </si>
  <si>
    <t>Transit Account Administrative Fee - PPPBPM</t>
  </si>
  <si>
    <t>Total ERA Administrative Fee - PPPBPM</t>
  </si>
  <si>
    <t>F-40</t>
  </si>
  <si>
    <t>F-41</t>
  </si>
  <si>
    <t>F-42</t>
  </si>
  <si>
    <t>F-43</t>
  </si>
  <si>
    <t>F-50</t>
  </si>
  <si>
    <t>F-51</t>
  </si>
  <si>
    <t>F-52</t>
  </si>
  <si>
    <t>Total Non-Discrimination Testing Fees</t>
  </si>
  <si>
    <t>Data validation (meetings / guidance)</t>
  </si>
  <si>
    <t xml:space="preserve">Pre-testing informational sessions </t>
  </si>
  <si>
    <t>Additional testing / re-testing fee</t>
  </si>
  <si>
    <t>Annual non-discrimination testing fee</t>
  </si>
  <si>
    <t>Non-Discrimination Testing Fees</t>
  </si>
  <si>
    <t>Total Plan Documentation Fees</t>
  </si>
  <si>
    <t>Annual Summary Plan Description revision / update fee</t>
  </si>
  <si>
    <t>Annual Plan Documentation revision / update fee</t>
  </si>
  <si>
    <t>Plan Documentation Fees</t>
  </si>
  <si>
    <t>Initial non-discrimination testing set-up fee</t>
  </si>
  <si>
    <t>Initial Summary Plan Description composition fee</t>
  </si>
  <si>
    <t xml:space="preserve">Initial Plan Document composition fee </t>
  </si>
  <si>
    <t>Ad hoc / additional reporting</t>
  </si>
  <si>
    <t>Tax forms</t>
  </si>
  <si>
    <t>H-56</t>
  </si>
  <si>
    <t>Report customization</t>
  </si>
  <si>
    <t>Reporting customization</t>
  </si>
  <si>
    <t>Member communications customization</t>
  </si>
  <si>
    <t>H-57</t>
  </si>
  <si>
    <t>H-58</t>
  </si>
  <si>
    <t>F-53</t>
  </si>
  <si>
    <t>F-54</t>
  </si>
  <si>
    <t>Cost Proposal Overview</t>
  </si>
  <si>
    <t>F-55</t>
  </si>
  <si>
    <t>H-59</t>
  </si>
  <si>
    <t>Participant trainings and webinars</t>
  </si>
  <si>
    <t xml:space="preserve">FORM H - Cost Proposal Workbook </t>
  </si>
  <si>
    <t>Third Party Administration of Commuter Fringe Benefit Accounts</t>
  </si>
  <si>
    <t>Section 2 - Commuter Fringe Benefit Administrative Fees (Scored)</t>
  </si>
  <si>
    <t>Total Commuter Fringe Benefit Administrative Fee - PPPBPM</t>
  </si>
  <si>
    <t xml:space="preserve">*Implementation fees shall include all one-time start-up costs, including initial program set-up, file verification and testing, open enrollment, and enrollment file discrepency resolution. Implementation for the Commuter Fringe Benefit accounts is estimated to last from May 1, 2019, through March 31, 2020, or until all enrollment file issues and carryover balances have been resolved.  
</t>
  </si>
  <si>
    <t>Third Party Administration of Section 125 Cafeteria Plan and Employee Reimbursement Accounts</t>
  </si>
  <si>
    <t>CE-1</t>
  </si>
  <si>
    <t>CE-2</t>
  </si>
  <si>
    <t>CE-3</t>
  </si>
  <si>
    <t>CE-4</t>
  </si>
  <si>
    <t>CE-5</t>
  </si>
  <si>
    <t>CE-6</t>
  </si>
  <si>
    <t>CE-7</t>
  </si>
  <si>
    <t>CE-8</t>
  </si>
  <si>
    <t>CE-9</t>
  </si>
  <si>
    <t>CE-10</t>
  </si>
  <si>
    <t>CE-11</t>
  </si>
  <si>
    <t>CE-12</t>
  </si>
  <si>
    <t>CE-13</t>
  </si>
  <si>
    <t>CE-14</t>
  </si>
  <si>
    <t>CE-15</t>
  </si>
  <si>
    <t>CE-16</t>
  </si>
  <si>
    <t>Section 3 - Plan Documentation Fees (Scored)</t>
  </si>
  <si>
    <t>Section 4 - Non-Discrimination Testing Fees (Scored)</t>
  </si>
  <si>
    <t xml:space="preserve">*Implementation fees shall include all one-time start-up costs, including initial program set-up, file verification and testing, open enrollment, enrollment file discrepency resolution, and delivery of initial program documentation. Implementation for the Section 125 Cafeteria Plan and ERA programs is estimated to last from May 1, 2019, through March 31, 2020, or until all enrollment file issues and carryover balances have been resolved.  
</t>
  </si>
  <si>
    <t>CE-17</t>
  </si>
  <si>
    <t>CE-18</t>
  </si>
  <si>
    <t>CE-19</t>
  </si>
  <si>
    <t>CE-20</t>
  </si>
  <si>
    <t>CE-21</t>
  </si>
  <si>
    <t>CE-22</t>
  </si>
  <si>
    <t>CE-23</t>
  </si>
  <si>
    <t>CE-24</t>
  </si>
  <si>
    <t>CE-25</t>
  </si>
  <si>
    <t>CE-27</t>
  </si>
  <si>
    <t>CE-28</t>
  </si>
  <si>
    <t>CE-29</t>
  </si>
  <si>
    <t>CE-30</t>
  </si>
  <si>
    <t>CE-31</t>
  </si>
  <si>
    <t>CE-32</t>
  </si>
  <si>
    <t>CE-33</t>
  </si>
  <si>
    <t>CE-34</t>
  </si>
  <si>
    <t>CE-35</t>
  </si>
  <si>
    <t>CE-36</t>
  </si>
  <si>
    <t>CE-37</t>
  </si>
  <si>
    <t>CE-38</t>
  </si>
  <si>
    <t>CE-39</t>
  </si>
  <si>
    <t>CE-40</t>
  </si>
  <si>
    <t>CE-41</t>
  </si>
  <si>
    <t>CE-42</t>
  </si>
  <si>
    <t>CE-44</t>
  </si>
  <si>
    <t>CE-45</t>
  </si>
  <si>
    <t>CE-46</t>
  </si>
  <si>
    <t>CE-47</t>
  </si>
  <si>
    <t>CE-48</t>
  </si>
  <si>
    <t>CE-49</t>
  </si>
  <si>
    <t>CE-50</t>
  </si>
  <si>
    <t>CE-51</t>
  </si>
  <si>
    <t>CE-52</t>
  </si>
  <si>
    <t>CE-53</t>
  </si>
  <si>
    <t>CE-54</t>
  </si>
  <si>
    <t>CE-55</t>
  </si>
  <si>
    <t>CE-56</t>
  </si>
  <si>
    <t>CE-57</t>
  </si>
  <si>
    <t>CE-58</t>
  </si>
  <si>
    <t>CE-59</t>
  </si>
  <si>
    <t>CE-60</t>
  </si>
  <si>
    <t>CE-61</t>
  </si>
  <si>
    <t>CE-62</t>
  </si>
  <si>
    <t>CE-63</t>
  </si>
  <si>
    <t>CE-64</t>
  </si>
  <si>
    <t>CE-65</t>
  </si>
  <si>
    <t>CE-66</t>
  </si>
  <si>
    <t>CE-67</t>
  </si>
  <si>
    <t>CE-68</t>
  </si>
  <si>
    <t>CE-69</t>
  </si>
  <si>
    <t>CE-70</t>
  </si>
  <si>
    <t>CE-71</t>
  </si>
  <si>
    <t>CE-72</t>
  </si>
  <si>
    <t>Third Party Administration of Health Savings Accounts, Section 125 Cafeteria Plan and Employee Reimbursement Accounts, and/or Commuter Fringe Benefit Accounts</t>
  </si>
  <si>
    <t>Total HSA Administrative Fee - PPPBPM</t>
  </si>
  <si>
    <t>Total HSA Fee - PPPBPM</t>
  </si>
  <si>
    <t>Total ERA  Fee - PPPBPM</t>
  </si>
  <si>
    <t>Total Commuter Fringe Benefit Fee - PPPBPM</t>
  </si>
  <si>
    <t>M-1</t>
  </si>
  <si>
    <t>M-2</t>
  </si>
  <si>
    <t>M-3</t>
  </si>
  <si>
    <t>M-4</t>
  </si>
  <si>
    <t>Multi-Bid Preferential Pricing for Third Party Administration of  Health Savings Accounts, Section 125 Cafeteria Plan and Employee Reimbursement Accounts, and Commuter Fringe Benefit Accounts</t>
  </si>
  <si>
    <t>n/a</t>
  </si>
  <si>
    <t>M-5</t>
  </si>
  <si>
    <t>M-6</t>
  </si>
  <si>
    <t>Proposed Discount Percentage</t>
  </si>
  <si>
    <t>M-7</t>
  </si>
  <si>
    <t>Section 1 - Multi-Bid Preferential Pricing by Percentage</t>
  </si>
  <si>
    <t>Proposed Annual Fee Discount by Percentage</t>
  </si>
  <si>
    <t>M-8</t>
  </si>
  <si>
    <t>M-9</t>
  </si>
  <si>
    <t>M-10</t>
  </si>
  <si>
    <t>Proposed Per Participant Per Benefit Per Month (PPPBPM) Administrative Fee Discount by Percentage</t>
  </si>
  <si>
    <t>M-11</t>
  </si>
  <si>
    <t xml:space="preserve">Total Administrative Fee - PPPBPM </t>
  </si>
  <si>
    <t xml:space="preserve">Total Annual Fee  </t>
  </si>
  <si>
    <t>Discounted Total Annual Fees</t>
  </si>
  <si>
    <t>M-12</t>
  </si>
  <si>
    <t>M-13</t>
  </si>
  <si>
    <t>Discounted Total Administrative Fee - PPPPM</t>
  </si>
  <si>
    <t>Complete all cells shaded in yellow. Prices shall include all personnel, operations, and maintenance for each item.</t>
  </si>
  <si>
    <t>Proposer Name</t>
  </si>
  <si>
    <t>Authorized Individual Name</t>
  </si>
  <si>
    <t>Title</t>
  </si>
  <si>
    <t>Signature</t>
  </si>
  <si>
    <t>H-60</t>
  </si>
  <si>
    <t>H-61</t>
  </si>
  <si>
    <t>H-62</t>
  </si>
  <si>
    <t>CE-73</t>
  </si>
  <si>
    <t>CE-74</t>
  </si>
  <si>
    <t>Section 3 - Proposer Authorization (Not scored)</t>
  </si>
  <si>
    <t>M-14</t>
  </si>
  <si>
    <t>M-15</t>
  </si>
  <si>
    <t>M-16</t>
  </si>
  <si>
    <t>M-17</t>
  </si>
  <si>
    <t>F-56</t>
  </si>
  <si>
    <t>F-57</t>
  </si>
  <si>
    <t>F-58</t>
  </si>
  <si>
    <t xml:space="preserve">Solicitation Nos. ETH0052 / ETH0053 / ETF00054 </t>
  </si>
  <si>
    <t>Instructions</t>
  </si>
  <si>
    <t>Start Date</t>
  </si>
  <si>
    <t xml:space="preserve">ETF is under no obligation to implement any of the programs and/or services listed in this RFP and may choose to implement only certain programs and/or services. 
All fees are quoted on a firm, fixed-cost basis, including all direct and indirect costs, general and administrative overhead, purchasing burden and profit. No other fees or charges may be added to the Contract(s) after award. 
The Proposer and any Subcontractors' travel expenses (e.g. airfare, lodging, meals, and insurance) and other miscellaneous expenses related to the provision of services within the RFP must be included in the Proposer's cost proposal and shall not be an additional charge to ETF. 
All costs listed must reflect the level of customization and features represented in the Proposer's Response to the RFP.  
Provide the Proposer's company name and date of submission at the top of each Tab the Cost Proposal. Provide the Proposer's company name, the name and title of an authorized represenative, and an authorized signature where indicated at the bottom of each Tab of the Cost Proposal. Complete all required proposer information fields for all Tabs pertinent to your proposals. </t>
  </si>
  <si>
    <t>Solicitation Nos. ETH0052 / ETH0053 / ETH0054 - Section 8</t>
  </si>
  <si>
    <r>
      <t xml:space="preserve">Complete this Tab </t>
    </r>
    <r>
      <rPr>
        <b/>
        <u/>
        <sz val="11"/>
        <rFont val="Arial"/>
        <family val="2"/>
      </rPr>
      <t>ONLY</t>
    </r>
    <r>
      <rPr>
        <b/>
        <sz val="11"/>
        <rFont val="Arial"/>
        <family val="2"/>
      </rPr>
      <t xml:space="preserve"> if you are submitting proposals for </t>
    </r>
    <r>
      <rPr>
        <b/>
        <u/>
        <sz val="11"/>
        <rFont val="Arial"/>
        <family val="2"/>
      </rPr>
      <t>ALL THREE</t>
    </r>
    <r>
      <rPr>
        <b/>
        <sz val="11"/>
        <rFont val="Arial"/>
        <family val="2"/>
      </rPr>
      <t xml:space="preserve"> (3) RFPs (ETH0052 Health Savings Accounts, ETH0053 Section 125 Cafeteria Plan and Employee Reimbursement Accounts, and ETH0054 Commuter Fringe Benefits). Costs will automatically populate from other Tabs. Enter the proposed discount percentage in the cells shaded yellow. If no discount is given enter "0."</t>
    </r>
  </si>
  <si>
    <t xml:space="preserve">For the purpose of Proposer planning, staffing, and pricing, Proposers shoould expect implementation (Year 0) to commnece on May 1, 2019. The initial contract period (Years 1 and 2) will begin January 1, 2020 and extend extend through December 31, 2021. 
The Group Insurance Board (Board) retains the option, by mutual agreement of the Board and the Proposer, to renew the Contract for two (2) additional two (2) year renewal periods extending the Contract through December 31, 2025. </t>
  </si>
  <si>
    <r>
      <rPr>
        <sz val="12"/>
        <color theme="1"/>
        <rFont val="Arial"/>
        <family val="2"/>
      </rPr>
      <t xml:space="preserve">This workbook must be completed and submitted per the Requirements listed in the RFP. All Proposers must complete the appropriate tabs of the Cost Proposal workbook for the programs being proposed. Administrative fees should be entered in the appropriate form indicated (implementation, per participant per benefit per month (PPPBPM), additional services, etc.).
  </t>
    </r>
    <r>
      <rPr>
        <sz val="12"/>
        <color theme="1"/>
        <rFont val="Wingdings"/>
        <charset val="2"/>
      </rPr>
      <t>n</t>
    </r>
    <r>
      <rPr>
        <sz val="12"/>
        <color theme="1"/>
        <rFont val="Arial"/>
        <family val="2"/>
      </rPr>
      <t xml:space="preserve">    Complete Tab 2. ETH0052 if you are submitting a proposal for HSA program administration. 
  </t>
    </r>
    <r>
      <rPr>
        <sz val="12"/>
        <color theme="1"/>
        <rFont val="Wingdings"/>
        <charset val="2"/>
      </rPr>
      <t xml:space="preserve">n </t>
    </r>
    <r>
      <rPr>
        <sz val="12"/>
        <color theme="1"/>
        <rFont val="Arial"/>
        <family val="2"/>
      </rPr>
      <t xml:space="preserve">Complete Tab 3. ETH0053 if you are submitted a proposal for Section 125 Cafeteria Plan/ERA program administration.  
  </t>
    </r>
    <r>
      <rPr>
        <sz val="12"/>
        <color theme="1"/>
        <rFont val="Wingdings"/>
        <charset val="2"/>
      </rPr>
      <t xml:space="preserve">n </t>
    </r>
    <r>
      <rPr>
        <sz val="12"/>
        <color theme="1"/>
        <rFont val="Arial"/>
        <family val="2"/>
      </rPr>
      <t xml:space="preserve">Complete Tab 4. ETH0052 if you are submitting a proposal for Commuter Fringe Benefit program administration.
  </t>
    </r>
    <r>
      <rPr>
        <sz val="12"/>
        <color theme="1"/>
        <rFont val="Wingdings"/>
        <charset val="2"/>
      </rPr>
      <t xml:space="preserve">n </t>
    </r>
    <r>
      <rPr>
        <sz val="12"/>
        <color theme="1"/>
        <rFont val="Arial"/>
        <family val="2"/>
      </rPr>
      <t xml:space="preserve">Complete Tab 5. ETH0052-54 if you are submitted a proposal for ALL three (3) programs. 
Please complete all cells in the appropriate Tabs. Prospers proposing to offer a task/item at no charge to ETF must indicate a "0" cost in the cell. Only dollar values will be accepted unless otherwise noted. 
Proposers may enter additional costs for proposed Additional Services (per Section 8 of the RFP) only in the designated sections located at the bottom of Tabs 2, 3 and 4.
The costs entered shall include any and all one-time and recurring fees, charges, or costs for the duration fo the Contract. 
Any sections and/or fees marked as Scored are required to be provided by the Proposer and will be used as a basis for award. 
Changes are not allowed to the format or formulas of this Cost Proposal Workbook.  DO NOT CHANGE ANY FORMATS OR FORMULAS IN THIS WORKBOOK. 
Return this Cost Proposal Workbook as instructed in the RFP. 
ETF reserves the right to evaluate all listed costs for reasonableness. 
</t>
    </r>
    <r>
      <rPr>
        <b/>
        <sz val="12"/>
        <color theme="1"/>
        <rFont val="Arial"/>
        <family val="2"/>
      </rPr>
      <t xml:space="preserve">
</t>
    </r>
  </si>
  <si>
    <t>Total Cost Propsal Bid for Third Party Administration of  Health Savings Accounts, Section 125 Cafeteria Plan and Employee Reimbursement Accounts, and Commuter Fringe Benefit Accounts</t>
  </si>
  <si>
    <t xml:space="preserve">This tab is for use by Department staff only. </t>
  </si>
  <si>
    <t>HB-1</t>
  </si>
  <si>
    <t>HB-2</t>
  </si>
  <si>
    <t>HB-4</t>
  </si>
  <si>
    <t>HB-5</t>
  </si>
  <si>
    <t>HB-6</t>
  </si>
  <si>
    <t>HB-7</t>
  </si>
  <si>
    <t>Monthly PPPBPM</t>
  </si>
  <si>
    <t>HB-8</t>
  </si>
  <si>
    <t>HB-9</t>
  </si>
  <si>
    <t>HB-10</t>
  </si>
  <si>
    <t>Sample Participants</t>
  </si>
  <si>
    <t>HB-11</t>
  </si>
  <si>
    <t>HB-12</t>
  </si>
  <si>
    <t>Discounted Total HSA Administrative Fee - PPPBPM</t>
  </si>
  <si>
    <t>Average Annual Fee</t>
  </si>
  <si>
    <t>Annual HSA PPBPM</t>
  </si>
  <si>
    <t>HB-13</t>
  </si>
  <si>
    <t>HB-14</t>
  </si>
  <si>
    <t>Average Annual HSA PPBPM</t>
  </si>
  <si>
    <t>Section 1 - Proposed Bid Summary Overview</t>
  </si>
  <si>
    <t>Scoring Crtieria 1 - Implementation Fee</t>
  </si>
  <si>
    <t>ETH0052 - HSA</t>
  </si>
  <si>
    <t>ETH0053 - 
Sec 125/ERA</t>
  </si>
  <si>
    <t>EB-1</t>
  </si>
  <si>
    <t>EB-4</t>
  </si>
  <si>
    <t>EB-5</t>
  </si>
  <si>
    <t>EB-6</t>
  </si>
  <si>
    <t>EB-7</t>
  </si>
  <si>
    <t>EB-8</t>
  </si>
  <si>
    <t>EB-2</t>
  </si>
  <si>
    <t>EB-9</t>
  </si>
  <si>
    <t>EB-10</t>
  </si>
  <si>
    <t>EB-11</t>
  </si>
  <si>
    <t>EB-12</t>
  </si>
  <si>
    <t>Total Discounted Fees</t>
  </si>
  <si>
    <t>Total Health Care FSA Administrative Fee - PPPBPM</t>
  </si>
  <si>
    <t>Discounted Health Care FSA Administrative Fee - PPPBPM</t>
  </si>
  <si>
    <t>Monthly Health Care FSA PPPBPM</t>
  </si>
  <si>
    <t xml:space="preserve">Health Care FSA - Proposed Per Participant Per Benefit Per Month (PPPBPM) Administrative Fee </t>
  </si>
  <si>
    <t xml:space="preserve">Limited Purpose FSA - Proposed Per Participant Per Benefit Per Month (PPPBPM) Administrative Fee </t>
  </si>
  <si>
    <t>Total LPFSA Administrative Fee - PPPBPM</t>
  </si>
  <si>
    <t>Discounted LPFSA Administrative Fee - PPPBPM</t>
  </si>
  <si>
    <t>Monthly LPFSA PPPBPM</t>
  </si>
  <si>
    <t>EB-3</t>
  </si>
  <si>
    <t>HB-3</t>
  </si>
  <si>
    <t xml:space="preserve">Scoring Critera 52.1 - HSA Implementation Fee </t>
  </si>
  <si>
    <t>Annual Health Care FSA PPPBPM</t>
  </si>
  <si>
    <t xml:space="preserve">Dependent Day Care FSA - Proposed Per Participant Per Benefit Per Month (PPPBPM) Administrative Fee </t>
  </si>
  <si>
    <t>Total Dependent Day Care FSA Administrative Fee - PPPBPM</t>
  </si>
  <si>
    <t>Discounted Dependent Day Care FSA Administrative Fee - PPPBPM</t>
  </si>
  <si>
    <t>Annual Dependent Day Care FSA PPPBPM</t>
  </si>
  <si>
    <t>Monthly Dependent Day Care FSA PPPBPM</t>
  </si>
  <si>
    <t>HSA - Proposed Annual Fee</t>
  </si>
  <si>
    <t xml:space="preserve">HSA - Proposed Per Participant Per Benefit Per Month (PPPBPM) Administrative Fee </t>
  </si>
  <si>
    <t>Section 125/ERA - Proposed Annual Fee</t>
  </si>
  <si>
    <t xml:space="preserve">ERA - Total Proposed Per Participant Per Benefit Per Month (PPPBPM) Administrative Fee </t>
  </si>
  <si>
    <t>Total Monthly ERA PPPBPM</t>
  </si>
  <si>
    <t>Average Annual ERA PPPBPM</t>
  </si>
  <si>
    <t>Total Annual ERA PPPBPM</t>
  </si>
  <si>
    <t>EB-13</t>
  </si>
  <si>
    <t>EB-14</t>
  </si>
  <si>
    <t>EB-15</t>
  </si>
  <si>
    <t>EB-16</t>
  </si>
  <si>
    <t>Scoring Crtieria 52.2 - Total Initial Contract Annual Fee</t>
  </si>
  <si>
    <t>Scoring Criteria 52.3 - Total Initial Contract Annual HSA PPBPM</t>
  </si>
  <si>
    <t>Scoring Criteria 2 - Total Initial Contract Annual Fee</t>
  </si>
  <si>
    <t>Scoring Criteria 3 -  Total Initial Contract Annual PPPBPM</t>
  </si>
  <si>
    <t>Total Discounted Annual Fees</t>
  </si>
  <si>
    <t>Section 2 - RFP ETH0052 Total Proposed Bid for Health Savings Accounts (HSA)</t>
  </si>
  <si>
    <t>Section 3 - RFP ETH0053 Total Proposed Bid for Section 125 Cafeteria Plan Administration &amp; Employee Reimbursement Accounts (ERA)</t>
  </si>
  <si>
    <t>Section 4 - RFP ETH0054 Total Proposed Bid for Commuter Fringe Benefits</t>
  </si>
  <si>
    <t>Commuter Fringe Benefit - Proposed Annual Fee</t>
  </si>
  <si>
    <t xml:space="preserve">Scoring Critera 52.1 - Commuter Fringe Benefit Implementation Fee </t>
  </si>
  <si>
    <t>Total Initial Contract Annual Fee Sub-Total (w/out Implementation Fee)</t>
  </si>
  <si>
    <t>Total Implementation &amp; Initial Contract Annual Fee Total</t>
  </si>
  <si>
    <t>Scoring Criteria 53.3 - Total Initial Contract ERA PPPBPM</t>
  </si>
  <si>
    <t xml:space="preserve">Scoring Critera 53.1 - Section 125/ERA Implementation Fee </t>
  </si>
  <si>
    <t xml:space="preserve">Parking Account - Proposed Per Participant Per Benefit Per Month (PPPBPM) Administrative Fee </t>
  </si>
  <si>
    <t xml:space="preserve">Transit Account - Proposed Per Participant Per Benefit Per Month (PPPBPM) Administrative Fee </t>
  </si>
  <si>
    <t xml:space="preserve">Commuter Fringe Benefit - Total Proposed Per Participant Per Benefit Per Month (PPPBPM) Administrative Fee </t>
  </si>
  <si>
    <t>Monthly Parking Account PPPBPM</t>
  </si>
  <si>
    <t>Total Parking Account Administrative Fee - PPPBPM</t>
  </si>
  <si>
    <t>Discounted Parking Account Administrative Fee - PPPBPM</t>
  </si>
  <si>
    <t>Total Transit Account Administrative Fee - PPPBPM</t>
  </si>
  <si>
    <t>Discounted Transit Account Administrative Fee - PPPBPM</t>
  </si>
  <si>
    <t>Monthly Transit Account PPPBPM</t>
  </si>
  <si>
    <t>Annual Transit Account PPPBPM</t>
  </si>
  <si>
    <t>Total Monthly Commuter Fringe Benefit PPPBPM</t>
  </si>
  <si>
    <t>Scoring Crtieria 53.2 - Total Initial Contract Annual  Fee</t>
  </si>
  <si>
    <t>Scoring Crtieria 52.2 - Total Initial Contract Annual  Fee</t>
  </si>
  <si>
    <t>Scoring Criteria 52.3 - Total Initial Contract Commuter PPPBPM</t>
  </si>
  <si>
    <t>Annual Parking Account PPPBPM</t>
  </si>
  <si>
    <t xml:space="preserve">ETH0054 - Commuter </t>
  </si>
  <si>
    <t>FB-1</t>
  </si>
  <si>
    <t>FB-2</t>
  </si>
  <si>
    <t>FB-3</t>
  </si>
  <si>
    <t>FB-4</t>
  </si>
  <si>
    <t>FB-5</t>
  </si>
  <si>
    <t>FB-6</t>
  </si>
  <si>
    <t>FB-7</t>
  </si>
  <si>
    <t>FB-8</t>
  </si>
  <si>
    <t>FB-9</t>
  </si>
  <si>
    <t>FB-10</t>
  </si>
  <si>
    <t>FB-11</t>
  </si>
  <si>
    <t>FB-12</t>
  </si>
  <si>
    <t>EB-17</t>
  </si>
  <si>
    <t>EB-18</t>
  </si>
  <si>
    <t>EB-19</t>
  </si>
  <si>
    <t>EB-20</t>
  </si>
  <si>
    <t>EB-21</t>
  </si>
  <si>
    <t>EB-22</t>
  </si>
  <si>
    <t>EB-23</t>
  </si>
  <si>
    <t>EB-24</t>
  </si>
  <si>
    <t>EB-25</t>
  </si>
  <si>
    <t>EB-26</t>
  </si>
  <si>
    <t>FB-20</t>
  </si>
  <si>
    <t>FB-21</t>
  </si>
  <si>
    <t>FB-18</t>
  </si>
  <si>
    <t>FB-19</t>
  </si>
  <si>
    <t>FB-13</t>
  </si>
  <si>
    <t>FB-14</t>
  </si>
  <si>
    <t>FB-15</t>
  </si>
  <si>
    <t>FB-16</t>
  </si>
  <si>
    <t>FB-17</t>
  </si>
  <si>
    <t>CE-26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</si>
</sst>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0.00;[Red]#,##0.00"/>
    <numFmt numFmtId="166" formatCode="&quot;$&quot;#,##0.00"/>
  </numFmts>
  <fonts count="27" x14ac:knownFonts="1">
    <font>
      <sz val="11"/>
      <color theme="1"/>
      <name val="Calibri"/>
      <family val="2"/>
      <scheme val="minor"/>
    </font>
    <font>
      <sz val="12"/>
      <color theme="1"/>
      <name val="Arial"/>
      <family val="2"/>
    </font>
    <font>
      <b/>
      <sz val="12"/>
      <color theme="0"/>
      <name val="Arial"/>
      <family val="2"/>
    </font>
    <font>
      <b/>
      <sz val="12"/>
      <color theme="1"/>
      <name val="Arial"/>
      <family val="2"/>
    </font>
    <font>
      <i/>
      <sz val="11"/>
      <color theme="1"/>
      <name val="Arial"/>
      <family val="2"/>
    </font>
    <font>
      <b/>
      <sz val="12"/>
      <color theme="4"/>
      <name val="Arial"/>
      <family val="2"/>
    </font>
    <font>
      <b/>
      <sz val="14"/>
      <color theme="0"/>
      <name val="Arial"/>
      <family val="2"/>
    </font>
    <font>
      <sz val="12"/>
      <color theme="0"/>
      <name val="Arial"/>
      <family val="2"/>
    </font>
    <font>
      <i/>
      <sz val="10"/>
      <color theme="1"/>
      <name val="Arial"/>
      <family val="2"/>
    </font>
    <font>
      <sz val="12"/>
      <name val="Arial"/>
      <family val="2"/>
    </font>
    <font>
      <i/>
      <sz val="11"/>
      <name val="Arial"/>
      <family val="2"/>
    </font>
    <font>
      <b/>
      <sz val="11"/>
      <color theme="0"/>
      <name val="Arial"/>
      <family val="2"/>
    </font>
    <font>
      <b/>
      <sz val="10"/>
      <color theme="0"/>
      <name val="Arial"/>
      <family val="2"/>
    </font>
    <font>
      <i/>
      <sz val="12"/>
      <color theme="1"/>
      <name val="Arial"/>
      <family val="2"/>
    </font>
    <font>
      <sz val="11"/>
      <color theme="1"/>
      <name val="Arial"/>
      <family val="2"/>
    </font>
    <font>
      <sz val="10"/>
      <color theme="1"/>
      <name val="Arial"/>
      <family val="2"/>
    </font>
    <font>
      <b/>
      <i/>
      <sz val="12"/>
      <color theme="1"/>
      <name val="Arial"/>
      <family val="2"/>
    </font>
    <font>
      <b/>
      <i/>
      <sz val="11"/>
      <color theme="1"/>
      <name val="Arial"/>
      <family val="2"/>
    </font>
    <font>
      <b/>
      <i/>
      <sz val="10"/>
      <name val="Arial"/>
      <family val="2"/>
    </font>
    <font>
      <i/>
      <sz val="12"/>
      <name val="Arial"/>
      <family val="2"/>
    </font>
    <font>
      <sz val="11"/>
      <color theme="1"/>
      <name val="Calibri"/>
      <family val="2"/>
      <scheme val="minor"/>
    </font>
    <font>
      <sz val="12"/>
      <color rgb="FFFF0000"/>
      <name val="Arial"/>
      <family val="2"/>
    </font>
    <font>
      <b/>
      <sz val="11"/>
      <name val="Arial"/>
      <family val="2"/>
    </font>
    <font>
      <b/>
      <u/>
      <sz val="11"/>
      <name val="Arial"/>
      <family val="2"/>
    </font>
    <font>
      <sz val="12"/>
      <color theme="1"/>
      <name val="Wingdings"/>
      <charset val="2"/>
    </font>
    <font>
      <b/>
      <sz val="12"/>
      <name val="Arial"/>
      <family val="2"/>
    </font>
    <font>
      <b/>
      <i/>
      <sz val="10"/>
      <color theme="1"/>
      <name val="Arial"/>
      <family val="2"/>
    </font>
  </fonts>
  <fills count="12">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4"/>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59999389629810485"/>
        <bgColor indexed="64"/>
      </patternFill>
    </fill>
    <fill>
      <patternFill patternType="solid">
        <fgColor rgb="FFF5B1BC"/>
        <bgColor indexed="64"/>
      </patternFill>
    </fill>
    <fill>
      <patternFill patternType="solid">
        <fgColor theme="9" tint="0.59999389629810485"/>
        <bgColor indexed="64"/>
      </patternFill>
    </fill>
  </fills>
  <borders count="7">
    <border>
      <left/>
      <right/>
      <top/>
      <bottom/>
      <diagonal/>
    </border>
    <border>
      <left style="mediumDashed">
        <color indexed="64"/>
      </left>
      <right/>
      <top/>
      <bottom/>
      <diagonal/>
    </border>
    <border>
      <left/>
      <right/>
      <top/>
      <bottom style="thin">
        <color indexed="64"/>
      </bottom>
      <diagonal/>
    </border>
    <border>
      <left/>
      <right style="mediumDashed">
        <color indexed="64"/>
      </right>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s>
  <cellStyleXfs count="2">
    <xf numFmtId="0" fontId="0" fillId="0" borderId="0"/>
    <xf numFmtId="9" fontId="20" fillId="0" borderId="0" applyFont="0" applyFill="0" applyBorder="0" applyAlignment="0" applyProtection="0"/>
  </cellStyleXfs>
  <cellXfs count="190">
    <xf numFmtId="0" fontId="0" fillId="0" borderId="0" xfId="0"/>
    <xf numFmtId="0" fontId="1" fillId="0" borderId="0" xfId="0" applyFont="1"/>
    <xf numFmtId="0" fontId="1" fillId="3" borderId="0" xfId="0" applyFont="1" applyFill="1"/>
    <xf numFmtId="0" fontId="2" fillId="4" borderId="0" xfId="0" applyFont="1" applyFill="1"/>
    <xf numFmtId="0" fontId="1" fillId="4" borderId="0" xfId="0" applyFont="1" applyFill="1"/>
    <xf numFmtId="0" fontId="2" fillId="6" borderId="0" xfId="0" applyFont="1" applyFill="1"/>
    <xf numFmtId="0" fontId="1" fillId="6" borderId="0" xfId="0" applyFont="1" applyFill="1"/>
    <xf numFmtId="0" fontId="1" fillId="0" borderId="0" xfId="0" applyFont="1" applyAlignment="1">
      <alignment horizontal="center"/>
    </xf>
    <xf numFmtId="0" fontId="1" fillId="0" borderId="0" xfId="0" applyFont="1" applyFill="1"/>
    <xf numFmtId="44" fontId="1" fillId="0" borderId="0" xfId="0" applyNumberFormat="1" applyFont="1" applyFill="1"/>
    <xf numFmtId="164" fontId="1" fillId="0" borderId="0" xfId="0" applyNumberFormat="1" applyFont="1"/>
    <xf numFmtId="165" fontId="1" fillId="0" borderId="0" xfId="0" applyNumberFormat="1" applyFont="1"/>
    <xf numFmtId="0" fontId="6" fillId="5" borderId="0" xfId="0" applyFont="1" applyFill="1"/>
    <xf numFmtId="0" fontId="7" fillId="5" borderId="0" xfId="0" applyFont="1" applyFill="1"/>
    <xf numFmtId="0" fontId="1" fillId="0" borderId="0" xfId="0" applyFont="1" applyAlignment="1"/>
    <xf numFmtId="164" fontId="1" fillId="0" borderId="0" xfId="0" applyNumberFormat="1" applyFont="1" applyFill="1"/>
    <xf numFmtId="0" fontId="12" fillId="5" borderId="0" xfId="0" applyFont="1" applyFill="1" applyAlignment="1">
      <alignment horizontal="center"/>
    </xf>
    <xf numFmtId="3" fontId="13" fillId="0" borderId="0" xfId="0" applyNumberFormat="1" applyFont="1" applyFill="1" applyAlignment="1">
      <alignment horizontal="center"/>
    </xf>
    <xf numFmtId="164" fontId="1" fillId="0" borderId="0" xfId="0" applyNumberFormat="1" applyFont="1" applyFill="1" applyAlignment="1">
      <alignment horizontal="center"/>
    </xf>
    <xf numFmtId="0" fontId="1" fillId="0" borderId="0" xfId="0" applyFont="1" applyFill="1" applyBorder="1"/>
    <xf numFmtId="0" fontId="14" fillId="0" borderId="0" xfId="0" applyFont="1" applyFill="1"/>
    <xf numFmtId="44" fontId="1" fillId="0" borderId="0" xfId="0" applyNumberFormat="1" applyFont="1" applyFill="1" applyAlignment="1">
      <alignment horizontal="right"/>
    </xf>
    <xf numFmtId="0" fontId="1" fillId="0" borderId="0" xfId="0" applyFont="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alignment horizontal="left"/>
    </xf>
    <xf numFmtId="0" fontId="17" fillId="0" borderId="0" xfId="0" applyFont="1" applyFill="1" applyBorder="1" applyAlignment="1">
      <alignment horizontal="left"/>
    </xf>
    <xf numFmtId="0" fontId="2" fillId="5" borderId="1" xfId="0" applyFont="1" applyFill="1" applyBorder="1" applyAlignment="1">
      <alignment horizontal="center"/>
    </xf>
    <xf numFmtId="0" fontId="2" fillId="4" borderId="0" xfId="0" applyFont="1" applyFill="1" applyAlignment="1">
      <alignment horizontal="left"/>
    </xf>
    <xf numFmtId="0" fontId="1" fillId="7" borderId="0" xfId="0" applyFont="1" applyFill="1" applyAlignment="1">
      <alignment horizontal="right"/>
    </xf>
    <xf numFmtId="10" fontId="9" fillId="2" borderId="0" xfId="1" applyNumberFormat="1" applyFont="1" applyFill="1"/>
    <xf numFmtId="0" fontId="1" fillId="8" borderId="0" xfId="0" applyFont="1" applyFill="1"/>
    <xf numFmtId="0" fontId="5" fillId="8" borderId="0" xfId="0" applyFont="1" applyFill="1"/>
    <xf numFmtId="0" fontId="8" fillId="8" borderId="0" xfId="0" applyFont="1" applyFill="1" applyAlignment="1">
      <alignment horizontal="left" wrapText="1"/>
    </xf>
    <xf numFmtId="0" fontId="3" fillId="8" borderId="0" xfId="0" applyFont="1" applyFill="1"/>
    <xf numFmtId="0" fontId="3" fillId="8" borderId="0" xfId="0" applyFont="1" applyFill="1" applyAlignment="1">
      <alignment horizontal="center" wrapText="1"/>
    </xf>
    <xf numFmtId="0" fontId="3" fillId="8" borderId="1" xfId="0" applyFont="1" applyFill="1" applyBorder="1" applyAlignment="1">
      <alignment horizontal="center" wrapText="1"/>
    </xf>
    <xf numFmtId="44" fontId="1" fillId="8" borderId="0" xfId="0" applyNumberFormat="1" applyFont="1" applyFill="1"/>
    <xf numFmtId="0" fontId="4" fillId="8" borderId="0" xfId="0" applyFont="1" applyFill="1"/>
    <xf numFmtId="164" fontId="1" fillId="8" borderId="0" xfId="0" applyNumberFormat="1" applyFont="1" applyFill="1"/>
    <xf numFmtId="165" fontId="1" fillId="8" borderId="0" xfId="0" applyNumberFormat="1" applyFont="1" applyFill="1"/>
    <xf numFmtId="0" fontId="2" fillId="8" borderId="0" xfId="0" applyFont="1" applyFill="1"/>
    <xf numFmtId="0" fontId="1" fillId="8" borderId="0" xfId="0" applyNumberFormat="1" applyFont="1" applyFill="1" applyAlignment="1">
      <alignment horizontal="center"/>
    </xf>
    <xf numFmtId="49" fontId="1" fillId="8" borderId="0" xfId="0" applyNumberFormat="1" applyFont="1" applyFill="1" applyAlignment="1">
      <alignment horizontal="center"/>
    </xf>
    <xf numFmtId="0" fontId="1" fillId="8" borderId="0" xfId="0" applyFont="1" applyFill="1" applyAlignment="1">
      <alignment horizontal="center"/>
    </xf>
    <xf numFmtId="0" fontId="1" fillId="8" borderId="0" xfId="0" applyFont="1" applyFill="1" applyAlignment="1">
      <alignment horizontal="right"/>
    </xf>
    <xf numFmtId="0" fontId="9" fillId="8" borderId="0" xfId="0" applyFont="1" applyFill="1" applyAlignment="1">
      <alignment horizontal="center"/>
    </xf>
    <xf numFmtId="0" fontId="9" fillId="8" borderId="0" xfId="0" applyFont="1" applyFill="1"/>
    <xf numFmtId="0" fontId="19" fillId="8" borderId="0" xfId="0" applyFont="1" applyFill="1"/>
    <xf numFmtId="0" fontId="13" fillId="8" borderId="0" xfId="0" applyFont="1" applyFill="1"/>
    <xf numFmtId="0" fontId="13" fillId="8" borderId="0" xfId="0" applyFont="1" applyFill="1" applyAlignment="1">
      <alignment horizontal="right"/>
    </xf>
    <xf numFmtId="44" fontId="1" fillId="8" borderId="0" xfId="0" applyNumberFormat="1" applyFont="1" applyFill="1" applyAlignment="1">
      <alignment horizontal="right"/>
    </xf>
    <xf numFmtId="0" fontId="13" fillId="8" borderId="0" xfId="0" applyFont="1" applyFill="1" applyAlignment="1">
      <alignment horizontal="center"/>
    </xf>
    <xf numFmtId="3" fontId="13" fillId="8" borderId="0" xfId="0" applyNumberFormat="1" applyFont="1" applyFill="1" applyAlignment="1">
      <alignment horizontal="center"/>
    </xf>
    <xf numFmtId="0" fontId="18" fillId="8" borderId="0" xfId="0" applyFont="1" applyFill="1"/>
    <xf numFmtId="0" fontId="11" fillId="8" borderId="0" xfId="0" applyFont="1" applyFill="1" applyAlignment="1">
      <alignment horizontal="center"/>
    </xf>
    <xf numFmtId="0" fontId="2" fillId="8" borderId="0" xfId="0" applyFont="1" applyFill="1" applyBorder="1" applyAlignment="1">
      <alignment horizontal="center"/>
    </xf>
    <xf numFmtId="0" fontId="2" fillId="8" borderId="0" xfId="0" applyFont="1" applyFill="1" applyBorder="1" applyAlignment="1">
      <alignment horizontal="center"/>
    </xf>
    <xf numFmtId="0" fontId="3" fillId="8" borderId="0" xfId="0" applyFont="1" applyFill="1" applyBorder="1" applyAlignment="1">
      <alignment horizontal="center" wrapText="1"/>
    </xf>
    <xf numFmtId="0" fontId="1" fillId="8" borderId="0" xfId="0" applyFont="1" applyFill="1" applyAlignment="1">
      <alignment horizontal="center" vertical="center"/>
    </xf>
    <xf numFmtId="0" fontId="10" fillId="8" borderId="0" xfId="0" applyFont="1" applyFill="1" applyAlignment="1">
      <alignment horizontal="center"/>
    </xf>
    <xf numFmtId="0" fontId="1" fillId="8" borderId="0" xfId="0" applyFont="1" applyFill="1" applyBorder="1"/>
    <xf numFmtId="0" fontId="14" fillId="8" borderId="0" xfId="0" applyFont="1" applyFill="1"/>
    <xf numFmtId="164" fontId="1" fillId="8" borderId="0" xfId="0" applyNumberFormat="1" applyFont="1" applyFill="1" applyAlignment="1">
      <alignment horizontal="center"/>
    </xf>
    <xf numFmtId="166" fontId="1" fillId="8" borderId="0" xfId="0" applyNumberFormat="1" applyFont="1" applyFill="1"/>
    <xf numFmtId="164" fontId="14" fillId="8" borderId="0" xfId="0" applyNumberFormat="1" applyFont="1" applyFill="1"/>
    <xf numFmtId="164" fontId="14" fillId="8" borderId="0" xfId="0" applyNumberFormat="1" applyFont="1" applyFill="1" applyAlignment="1">
      <alignment horizontal="center"/>
    </xf>
    <xf numFmtId="0" fontId="15" fillId="8" borderId="0" xfId="0" applyFont="1" applyFill="1" applyAlignment="1">
      <alignment horizontal="center"/>
    </xf>
    <xf numFmtId="0" fontId="3" fillId="8" borderId="0" xfId="0" applyFont="1" applyFill="1" applyAlignment="1">
      <alignment horizontal="left"/>
    </xf>
    <xf numFmtId="0" fontId="16" fillId="8" borderId="0" xfId="0" applyFont="1" applyFill="1"/>
    <xf numFmtId="0" fontId="1" fillId="8" borderId="0" xfId="0" applyFont="1" applyFill="1" applyBorder="1" applyAlignment="1">
      <alignment horizontal="center" vertical="center"/>
    </xf>
    <xf numFmtId="0" fontId="3" fillId="8" borderId="0" xfId="0" applyFont="1" applyFill="1" applyAlignment="1">
      <alignment horizontal="left" wrapText="1"/>
    </xf>
    <xf numFmtId="0" fontId="3" fillId="8" borderId="0" xfId="0" applyFont="1" applyFill="1" applyAlignment="1">
      <alignment horizontal="left"/>
    </xf>
    <xf numFmtId="0" fontId="2" fillId="8" borderId="0" xfId="0" applyFont="1" applyFill="1" applyAlignment="1">
      <alignment horizontal="center"/>
    </xf>
    <xf numFmtId="0" fontId="3" fillId="8" borderId="0" xfId="0" applyFont="1" applyFill="1" applyAlignment="1">
      <alignment horizontal="left"/>
    </xf>
    <xf numFmtId="0" fontId="1" fillId="8" borderId="0" xfId="0" applyFont="1" applyFill="1" applyAlignment="1"/>
    <xf numFmtId="0" fontId="1" fillId="3" borderId="0" xfId="0" applyFont="1" applyFill="1" applyAlignment="1"/>
    <xf numFmtId="0" fontId="3" fillId="8" borderId="0" xfId="0" applyFont="1" applyFill="1" applyAlignment="1"/>
    <xf numFmtId="0" fontId="1" fillId="4" borderId="0" xfId="0" applyFont="1" applyFill="1" applyAlignment="1"/>
    <xf numFmtId="0" fontId="2" fillId="6" borderId="0" xfId="0" applyFont="1" applyFill="1" applyAlignment="1"/>
    <xf numFmtId="0" fontId="2" fillId="8" borderId="0" xfId="0" applyFont="1" applyFill="1" applyAlignment="1"/>
    <xf numFmtId="49" fontId="1" fillId="8" borderId="0" xfId="0" applyNumberFormat="1" applyFont="1" applyFill="1" applyAlignment="1"/>
    <xf numFmtId="0" fontId="1" fillId="8" borderId="0" xfId="0" applyNumberFormat="1" applyFont="1" applyFill="1" applyAlignment="1"/>
    <xf numFmtId="0" fontId="1" fillId="8" borderId="0" xfId="0" applyFont="1" applyFill="1" applyBorder="1" applyAlignment="1">
      <alignment vertical="center"/>
    </xf>
    <xf numFmtId="0" fontId="1" fillId="8" borderId="0" xfId="0" applyFont="1" applyFill="1" applyAlignment="1">
      <alignment horizontal="left"/>
    </xf>
    <xf numFmtId="0" fontId="1" fillId="8" borderId="0" xfId="0" applyFont="1" applyFill="1" applyBorder="1" applyAlignment="1">
      <alignment horizontal="center"/>
    </xf>
    <xf numFmtId="0" fontId="3" fillId="8" borderId="0" xfId="0" applyFont="1" applyFill="1" applyBorder="1"/>
    <xf numFmtId="0" fontId="21" fillId="8" borderId="0" xfId="0" applyFont="1" applyFill="1"/>
    <xf numFmtId="0" fontId="1" fillId="8"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left"/>
    </xf>
    <xf numFmtId="0" fontId="8" fillId="8" borderId="0" xfId="0" applyFont="1" applyFill="1"/>
    <xf numFmtId="0" fontId="17" fillId="8" borderId="0" xfId="0" applyFont="1" applyFill="1" applyBorder="1" applyAlignment="1">
      <alignment horizontal="left"/>
    </xf>
    <xf numFmtId="0" fontId="2" fillId="5" borderId="1" xfId="0" applyFont="1" applyFill="1" applyBorder="1" applyAlignment="1">
      <alignment horizontal="center"/>
    </xf>
    <xf numFmtId="0" fontId="8" fillId="8" borderId="0" xfId="0" applyFont="1" applyFill="1" applyAlignment="1">
      <alignment horizontal="left" wrapText="1"/>
    </xf>
    <xf numFmtId="0" fontId="3" fillId="8" borderId="0" xfId="0" applyFont="1" applyFill="1" applyAlignment="1">
      <alignment horizontal="left"/>
    </xf>
    <xf numFmtId="10" fontId="9" fillId="8" borderId="0" xfId="1" applyNumberFormat="1" applyFont="1" applyFill="1"/>
    <xf numFmtId="0" fontId="19" fillId="8" borderId="0" xfId="0" applyFont="1" applyFill="1" applyAlignment="1">
      <alignment horizontal="right"/>
    </xf>
    <xf numFmtId="10" fontId="1" fillId="8" borderId="0" xfId="0" applyNumberFormat="1" applyFont="1" applyFill="1"/>
    <xf numFmtId="166" fontId="25" fillId="8" borderId="0" xfId="1" applyNumberFormat="1" applyFont="1" applyFill="1"/>
    <xf numFmtId="44" fontId="3" fillId="8" borderId="0" xfId="0" applyNumberFormat="1" applyFont="1" applyFill="1"/>
    <xf numFmtId="0" fontId="3" fillId="8" borderId="0" xfId="0" applyFont="1" applyFill="1" applyAlignment="1">
      <alignment horizontal="left" wrapText="1"/>
    </xf>
    <xf numFmtId="0" fontId="2" fillId="8" borderId="0" xfId="0" applyFont="1" applyFill="1" applyBorder="1" applyAlignment="1">
      <alignment horizontal="center"/>
    </xf>
    <xf numFmtId="0" fontId="2" fillId="5" borderId="1" xfId="0" applyFont="1" applyFill="1" applyBorder="1" applyAlignment="1">
      <alignment horizontal="center"/>
    </xf>
    <xf numFmtId="0" fontId="8" fillId="8" borderId="0" xfId="0" applyFont="1" applyFill="1" applyAlignment="1">
      <alignment horizontal="left" wrapText="1"/>
    </xf>
    <xf numFmtId="0" fontId="2" fillId="5" borderId="1" xfId="0" applyFont="1" applyFill="1" applyBorder="1" applyAlignment="1">
      <alignment horizontal="center"/>
    </xf>
    <xf numFmtId="0" fontId="8" fillId="8" borderId="0" xfId="0" applyFont="1" applyFill="1" applyAlignment="1">
      <alignment horizontal="left" wrapText="1"/>
    </xf>
    <xf numFmtId="0" fontId="8" fillId="8" borderId="0" xfId="0" applyFont="1" applyFill="1" applyAlignment="1">
      <alignment horizontal="center" wrapText="1"/>
    </xf>
    <xf numFmtId="0" fontId="3" fillId="8" borderId="0" xfId="0" applyFont="1" applyFill="1" applyAlignment="1">
      <alignment horizontal="right" wrapText="1"/>
    </xf>
    <xf numFmtId="0" fontId="2" fillId="8" borderId="0" xfId="0" applyFont="1" applyFill="1" applyAlignment="1">
      <alignment horizont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xf>
    <xf numFmtId="0" fontId="2" fillId="5" borderId="0" xfId="0" applyFont="1" applyFill="1" applyBorder="1" applyAlignment="1">
      <alignment horizontal="center" vertical="center" wrapText="1"/>
    </xf>
    <xf numFmtId="44" fontId="1" fillId="8" borderId="0" xfId="0" applyNumberFormat="1" applyFont="1" applyFill="1" applyAlignment="1">
      <alignment horizontal="center"/>
    </xf>
    <xf numFmtId="0" fontId="1" fillId="0" borderId="0" xfId="0" applyFont="1" applyFill="1" applyAlignment="1">
      <alignment horizontal="right"/>
    </xf>
    <xf numFmtId="0" fontId="9" fillId="8" borderId="0" xfId="0" applyFont="1" applyFill="1" applyAlignment="1"/>
    <xf numFmtId="49" fontId="1" fillId="8" borderId="0" xfId="0" applyNumberFormat="1" applyFont="1" applyFill="1" applyAlignment="1">
      <alignment horizontal="right"/>
    </xf>
    <xf numFmtId="0" fontId="1" fillId="8" borderId="0" xfId="0" applyNumberFormat="1" applyFont="1" applyFill="1" applyAlignment="1">
      <alignment horizontal="right"/>
    </xf>
    <xf numFmtId="0" fontId="26" fillId="8" borderId="0" xfId="0" applyFont="1" applyFill="1" applyAlignment="1">
      <alignment horizontal="center" wrapText="1"/>
    </xf>
    <xf numFmtId="166" fontId="9" fillId="8" borderId="0" xfId="1" applyNumberFormat="1" applyFont="1" applyFill="1"/>
    <xf numFmtId="44" fontId="3" fillId="8" borderId="0" xfId="0" applyNumberFormat="1" applyFont="1" applyFill="1" applyAlignment="1">
      <alignment horizontal="center" wrapText="1"/>
    </xf>
    <xf numFmtId="44" fontId="1" fillId="8" borderId="0" xfId="0" applyNumberFormat="1" applyFont="1" applyFill="1" applyAlignment="1">
      <alignment horizontal="center" wrapText="1"/>
    </xf>
    <xf numFmtId="0" fontId="1" fillId="8" borderId="0" xfId="0" applyFont="1" applyFill="1" applyAlignment="1">
      <alignment horizontal="right" wrapText="1"/>
    </xf>
    <xf numFmtId="0" fontId="1" fillId="8" borderId="0" xfId="0" applyFont="1" applyFill="1" applyAlignment="1">
      <alignment horizontal="left" wrapText="1"/>
    </xf>
    <xf numFmtId="0" fontId="15" fillId="2" borderId="0" xfId="0" applyFont="1" applyFill="1" applyAlignment="1" applyProtection="1">
      <alignment horizontal="center"/>
      <protection locked="0"/>
    </xf>
    <xf numFmtId="44" fontId="1" fillId="2" borderId="0" xfId="0" applyNumberFormat="1" applyFont="1" applyFill="1" applyAlignment="1" applyProtection="1">
      <alignment horizontal="right"/>
      <protection locked="0"/>
    </xf>
    <xf numFmtId="0" fontId="1" fillId="8" borderId="0" xfId="0" applyFont="1" applyFill="1" applyProtection="1"/>
    <xf numFmtId="0" fontId="1" fillId="2" borderId="0" xfId="0" applyFont="1" applyFill="1" applyProtection="1">
      <protection locked="0"/>
    </xf>
    <xf numFmtId="164" fontId="14" fillId="8" borderId="0" xfId="0" applyNumberFormat="1" applyFont="1" applyFill="1" applyProtection="1"/>
    <xf numFmtId="164" fontId="14" fillId="8" borderId="0" xfId="0" applyNumberFormat="1" applyFont="1" applyFill="1" applyAlignment="1" applyProtection="1">
      <alignment horizontal="center"/>
    </xf>
    <xf numFmtId="164" fontId="1" fillId="0" borderId="0" xfId="0" applyNumberFormat="1" applyFont="1" applyProtection="1"/>
    <xf numFmtId="14" fontId="1" fillId="2" borderId="0" xfId="0" applyNumberFormat="1" applyFont="1" applyFill="1" applyAlignment="1" applyProtection="1">
      <alignment horizontal="left"/>
      <protection locked="0"/>
    </xf>
    <xf numFmtId="44" fontId="1" fillId="2" borderId="0" xfId="0" applyNumberFormat="1" applyFont="1" applyFill="1" applyProtection="1">
      <protection locked="0"/>
    </xf>
    <xf numFmtId="164" fontId="1" fillId="8" borderId="0" xfId="0" applyNumberFormat="1" applyFont="1" applyFill="1" applyAlignment="1" applyProtection="1">
      <alignment horizontal="center"/>
    </xf>
    <xf numFmtId="10" fontId="9" fillId="2" borderId="0" xfId="1" applyNumberFormat="1" applyFont="1" applyFill="1" applyProtection="1">
      <protection locked="0"/>
    </xf>
    <xf numFmtId="44" fontId="3" fillId="9" borderId="0" xfId="0" applyNumberFormat="1" applyFont="1" applyFill="1" applyAlignment="1" applyProtection="1">
      <alignment horizontal="center" wrapText="1"/>
    </xf>
    <xf numFmtId="44" fontId="3" fillId="10" borderId="0" xfId="0" applyNumberFormat="1" applyFont="1" applyFill="1" applyProtection="1"/>
    <xf numFmtId="44" fontId="3" fillId="11" borderId="0" xfId="0" applyNumberFormat="1" applyFont="1" applyFill="1" applyAlignment="1" applyProtection="1">
      <alignment horizontal="center" wrapText="1"/>
    </xf>
    <xf numFmtId="44" fontId="1" fillId="8" borderId="0" xfId="0" applyNumberFormat="1" applyFont="1" applyFill="1" applyAlignment="1" applyProtection="1">
      <alignment horizontal="center" wrapText="1"/>
    </xf>
    <xf numFmtId="44" fontId="1" fillId="0" borderId="0" xfId="0" applyNumberFormat="1" applyFont="1" applyFill="1" applyProtection="1"/>
    <xf numFmtId="44" fontId="1" fillId="8" borderId="0" xfId="0" applyNumberFormat="1" applyFont="1" applyFill="1" applyProtection="1"/>
    <xf numFmtId="10" fontId="9" fillId="8" borderId="0" xfId="1" applyNumberFormat="1" applyFont="1" applyFill="1" applyProtection="1"/>
    <xf numFmtId="44" fontId="3" fillId="9" borderId="0" xfId="0" applyNumberFormat="1" applyFont="1" applyFill="1" applyProtection="1"/>
    <xf numFmtId="10" fontId="1" fillId="8" borderId="0" xfId="0" applyNumberFormat="1" applyFont="1" applyFill="1" applyProtection="1"/>
    <xf numFmtId="3" fontId="13" fillId="7" borderId="0" xfId="0" applyNumberFormat="1" applyFont="1" applyFill="1" applyProtection="1"/>
    <xf numFmtId="44" fontId="9" fillId="8" borderId="0" xfId="1" applyNumberFormat="1" applyFont="1" applyFill="1" applyProtection="1"/>
    <xf numFmtId="44" fontId="1" fillId="8" borderId="0" xfId="0" applyNumberFormat="1" applyFont="1" applyFill="1" applyAlignment="1" applyProtection="1">
      <alignment horizontal="right"/>
    </xf>
    <xf numFmtId="166" fontId="9" fillId="8" borderId="0" xfId="1" applyNumberFormat="1" applyFont="1" applyFill="1" applyProtection="1"/>
    <xf numFmtId="44" fontId="3" fillId="11" borderId="0" xfId="0" applyNumberFormat="1" applyFont="1" applyFill="1" applyProtection="1"/>
    <xf numFmtId="166" fontId="1" fillId="8" borderId="0" xfId="0" applyNumberFormat="1" applyFont="1" applyFill="1" applyProtection="1"/>
    <xf numFmtId="0" fontId="1" fillId="8" borderId="0" xfId="0" applyFont="1" applyFill="1" applyAlignment="1">
      <alignment horizontal="left" vertical="top" wrapText="1"/>
    </xf>
    <xf numFmtId="0" fontId="3" fillId="8" borderId="0" xfId="0" applyFont="1" applyFill="1" applyAlignment="1">
      <alignment horizontal="left" vertical="top" wrapText="1"/>
    </xf>
    <xf numFmtId="0" fontId="2" fillId="0" borderId="0" xfId="0" applyFont="1" applyFill="1" applyBorder="1" applyAlignment="1">
      <alignment horizontal="center"/>
    </xf>
    <xf numFmtId="0" fontId="3" fillId="8" borderId="0" xfId="0" applyFont="1" applyFill="1" applyAlignment="1">
      <alignment horizontal="left" wrapText="1"/>
    </xf>
    <xf numFmtId="0" fontId="1" fillId="2" borderId="2" xfId="0" applyFont="1" applyFill="1" applyBorder="1" applyAlignment="1" applyProtection="1">
      <alignment horizontal="left"/>
      <protection locked="0"/>
    </xf>
    <xf numFmtId="0" fontId="2" fillId="5" borderId="0" xfId="0" applyFont="1" applyFill="1" applyBorder="1" applyAlignment="1">
      <alignment horizontal="center"/>
    </xf>
    <xf numFmtId="164" fontId="8" fillId="8" borderId="0" xfId="0" applyNumberFormat="1" applyFont="1" applyFill="1" applyBorder="1" applyAlignment="1">
      <alignment horizontal="center"/>
    </xf>
    <xf numFmtId="164" fontId="14" fillId="2" borderId="0" xfId="0" applyNumberFormat="1" applyFont="1" applyFill="1" applyAlignment="1" applyProtection="1">
      <alignment horizontal="center"/>
      <protection locked="0"/>
    </xf>
    <xf numFmtId="0" fontId="14" fillId="8" borderId="4" xfId="0" applyFont="1" applyFill="1" applyBorder="1" applyAlignment="1">
      <alignment horizontal="left" vertical="top" wrapText="1"/>
    </xf>
    <xf numFmtId="0" fontId="14" fillId="8" borderId="5" xfId="0" applyFont="1" applyFill="1" applyBorder="1" applyAlignment="1">
      <alignment horizontal="left" vertical="top" wrapText="1"/>
    </xf>
    <xf numFmtId="0" fontId="14" fillId="8" borderId="6" xfId="0" applyFont="1" applyFill="1" applyBorder="1" applyAlignment="1">
      <alignment horizontal="left" vertical="top" wrapText="1"/>
    </xf>
    <xf numFmtId="0" fontId="2" fillId="5" borderId="0" xfId="0" applyFont="1" applyFill="1" applyAlignment="1">
      <alignment horizontal="center"/>
    </xf>
    <xf numFmtId="0" fontId="2" fillId="5" borderId="3" xfId="0" applyFont="1" applyFill="1" applyBorder="1" applyAlignment="1">
      <alignment horizontal="center"/>
    </xf>
    <xf numFmtId="0" fontId="2" fillId="8" borderId="0" xfId="0" applyFont="1" applyFill="1" applyBorder="1" applyAlignment="1">
      <alignment horizontal="center"/>
    </xf>
    <xf numFmtId="0" fontId="14" fillId="8" borderId="4" xfId="0" applyFont="1" applyFill="1" applyBorder="1" applyAlignment="1">
      <alignment vertical="top" wrapText="1"/>
    </xf>
    <xf numFmtId="0" fontId="14" fillId="8" borderId="5" xfId="0" applyFont="1" applyFill="1" applyBorder="1" applyAlignment="1">
      <alignment vertical="top" wrapText="1"/>
    </xf>
    <xf numFmtId="0" fontId="14" fillId="8" borderId="6" xfId="0" applyFont="1" applyFill="1" applyBorder="1" applyAlignment="1">
      <alignment vertical="top" wrapText="1"/>
    </xf>
    <xf numFmtId="0" fontId="2" fillId="5" borderId="1" xfId="0" applyFont="1" applyFill="1" applyBorder="1" applyAlignment="1">
      <alignment horizontal="center"/>
    </xf>
    <xf numFmtId="0" fontId="8" fillId="8" borderId="0" xfId="0" applyFont="1" applyFill="1" applyAlignment="1">
      <alignment horizontal="left" wrapText="1"/>
    </xf>
    <xf numFmtId="164" fontId="1" fillId="8" borderId="0" xfId="0" applyNumberFormat="1" applyFont="1" applyFill="1" applyAlignment="1">
      <alignment horizontal="center"/>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4" xfId="0" applyFont="1" applyBorder="1" applyAlignment="1">
      <alignment vertical="top" wrapText="1"/>
    </xf>
    <xf numFmtId="0" fontId="14" fillId="0" borderId="5" xfId="0" applyFont="1" applyBorder="1" applyAlignment="1">
      <alignment vertical="top" wrapText="1"/>
    </xf>
    <xf numFmtId="0" fontId="14" fillId="0" borderId="6" xfId="0" applyFont="1" applyBorder="1" applyAlignment="1">
      <alignment vertical="top" wrapText="1"/>
    </xf>
    <xf numFmtId="0" fontId="3" fillId="8" borderId="0" xfId="0" applyFont="1" applyFill="1" applyAlignment="1">
      <alignment horizontal="left"/>
    </xf>
    <xf numFmtId="0" fontId="5" fillId="8" borderId="0" xfId="0" applyFont="1" applyFill="1" applyAlignment="1">
      <alignment horizontal="left"/>
    </xf>
    <xf numFmtId="0" fontId="2" fillId="4" borderId="0" xfId="0" applyFont="1" applyFill="1" applyAlignment="1">
      <alignment horizontal="left"/>
    </xf>
    <xf numFmtId="0" fontId="2" fillId="6" borderId="0" xfId="0" applyFont="1" applyFill="1" applyAlignment="1">
      <alignment horizontal="left"/>
    </xf>
    <xf numFmtId="164" fontId="8" fillId="0" borderId="0" xfId="0" applyNumberFormat="1" applyFont="1" applyFill="1" applyBorder="1" applyAlignment="1">
      <alignment horizontal="center"/>
    </xf>
    <xf numFmtId="0" fontId="1" fillId="2" borderId="0" xfId="0" applyFont="1" applyFill="1" applyAlignment="1" applyProtection="1">
      <alignment horizontal="left"/>
      <protection locked="0"/>
    </xf>
    <xf numFmtId="14" fontId="1" fillId="2" borderId="0" xfId="0" applyNumberFormat="1" applyFont="1" applyFill="1" applyAlignment="1" applyProtection="1">
      <alignment horizontal="left"/>
      <protection locked="0"/>
    </xf>
    <xf numFmtId="0" fontId="22" fillId="8" borderId="0" xfId="0" applyFont="1" applyFill="1" applyAlignment="1">
      <alignment horizontal="left" wrapText="1"/>
    </xf>
    <xf numFmtId="0" fontId="3" fillId="8" borderId="0" xfId="0" applyFont="1" applyFill="1" applyAlignment="1">
      <alignment horizontal="left" vertical="center" wrapText="1"/>
    </xf>
    <xf numFmtId="0" fontId="1" fillId="8" borderId="0" xfId="0" applyFont="1" applyFill="1" applyAlignment="1">
      <alignment horizontal="right" wrapText="1"/>
    </xf>
    <xf numFmtId="0" fontId="1" fillId="8" borderId="0" xfId="0" applyFont="1" applyFill="1" applyAlignment="1">
      <alignment horizontal="right" wrapText="1" indent="1"/>
    </xf>
    <xf numFmtId="0" fontId="25" fillId="8" borderId="0" xfId="0" applyFont="1" applyFill="1" applyAlignment="1">
      <alignment horizontal="left" wrapText="1"/>
    </xf>
    <xf numFmtId="0" fontId="2" fillId="8" borderId="0" xfId="0" applyFont="1" applyFill="1" applyAlignment="1">
      <alignment horizontal="left"/>
    </xf>
    <xf numFmtId="0" fontId="3" fillId="8" borderId="0" xfId="0" applyFont="1" applyFill="1" applyAlignment="1">
      <alignment horizontal="right" wrapText="1"/>
    </xf>
    <xf numFmtId="0" fontId="3" fillId="8" borderId="0" xfId="0" applyFont="1" applyFill="1" applyAlignment="1">
      <alignment horizontal="right" wrapText="1" indent="1"/>
    </xf>
  </cellXfs>
  <cellStyles count="2">
    <cellStyle name="Normal" xfId="0" builtinId="0"/>
    <cellStyle name="Percent" xfId="1" builtinId="5"/>
  </cellStyles>
  <dxfs count="0"/>
  <tableStyles count="0" defaultTableStyle="TableStyleMedium2" defaultPivotStyle="PivotStyleLight16"/>
  <colors>
    <mruColors>
      <color rgb="FFF5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1"/>
  <sheetViews>
    <sheetView tabSelected="1" workbookViewId="0">
      <selection activeCell="B11" sqref="B11:E11"/>
    </sheetView>
  </sheetViews>
  <sheetFormatPr defaultColWidth="0" defaultRowHeight="15" zeroHeight="1" x14ac:dyDescent="0.2"/>
  <cols>
    <col min="1" max="1" width="3.7109375" style="1" customWidth="1"/>
    <col min="2" max="2" width="3.85546875" style="1" customWidth="1"/>
    <col min="3" max="3" width="196.5703125" style="1" customWidth="1"/>
    <col min="4" max="4" width="7.28515625" style="1" customWidth="1"/>
    <col min="5" max="5" width="5.140625" style="1" customWidth="1"/>
    <col min="6" max="7" width="2.7109375" style="1" customWidth="1"/>
    <col min="8" max="8" width="2.7109375" style="1" hidden="1" customWidth="1"/>
    <col min="9" max="10" width="0" style="1" hidden="1" customWidth="1"/>
    <col min="11" max="16384" width="2.7109375" style="1" hidden="1"/>
  </cols>
  <sheetData>
    <row r="1" spans="1:7" x14ac:dyDescent="0.2">
      <c r="A1" s="2"/>
      <c r="B1" s="2"/>
      <c r="C1" s="2"/>
      <c r="D1" s="2"/>
      <c r="E1" s="2"/>
      <c r="F1" s="30"/>
      <c r="G1" s="30"/>
    </row>
    <row r="2" spans="1:7" ht="15.75" customHeight="1" x14ac:dyDescent="0.25">
      <c r="A2" s="152" t="s">
        <v>308</v>
      </c>
      <c r="B2" s="152"/>
      <c r="C2" s="152"/>
      <c r="D2" s="70"/>
      <c r="E2" s="70"/>
      <c r="F2" s="30"/>
      <c r="G2" s="30"/>
    </row>
    <row r="3" spans="1:7" ht="15.75" customHeight="1" x14ac:dyDescent="0.25">
      <c r="A3" s="70"/>
      <c r="B3" s="70"/>
      <c r="C3" s="70"/>
      <c r="D3" s="70"/>
      <c r="E3" s="70"/>
      <c r="F3" s="30"/>
      <c r="G3" s="30"/>
    </row>
    <row r="4" spans="1:7" ht="15.75" x14ac:dyDescent="0.25">
      <c r="A4" s="31" t="s">
        <v>229</v>
      </c>
      <c r="B4" s="30"/>
      <c r="C4" s="30"/>
      <c r="D4" s="30"/>
      <c r="E4" s="30"/>
      <c r="F4" s="30"/>
      <c r="G4" s="30"/>
    </row>
    <row r="5" spans="1:7" ht="15.75" x14ac:dyDescent="0.25">
      <c r="A5" s="31"/>
      <c r="B5" s="30"/>
      <c r="C5" s="30"/>
      <c r="D5" s="30"/>
      <c r="E5" s="30"/>
      <c r="F5" s="30"/>
      <c r="G5" s="30"/>
    </row>
    <row r="6" spans="1:7" ht="18" x14ac:dyDescent="0.25">
      <c r="A6" s="12" t="s">
        <v>354</v>
      </c>
      <c r="B6" s="13"/>
      <c r="C6" s="13"/>
      <c r="D6" s="13"/>
      <c r="E6" s="13"/>
      <c r="F6" s="30"/>
      <c r="G6" s="30"/>
    </row>
    <row r="7" spans="1:7" x14ac:dyDescent="0.2">
      <c r="A7" s="90" t="s">
        <v>13</v>
      </c>
      <c r="B7" s="30"/>
      <c r="C7" s="30"/>
      <c r="D7" s="30"/>
      <c r="E7" s="30"/>
      <c r="F7" s="30"/>
      <c r="G7" s="30"/>
    </row>
    <row r="8" spans="1:7" x14ac:dyDescent="0.2">
      <c r="A8" s="30"/>
      <c r="B8" s="30"/>
      <c r="C8" s="30"/>
      <c r="D8" s="30"/>
      <c r="E8" s="30"/>
      <c r="F8" s="30"/>
      <c r="G8" s="30"/>
    </row>
    <row r="9" spans="1:7" ht="15.75" x14ac:dyDescent="0.25">
      <c r="A9" s="3" t="s">
        <v>225</v>
      </c>
      <c r="B9" s="4"/>
      <c r="C9" s="4"/>
      <c r="D9" s="4"/>
      <c r="E9" s="4"/>
      <c r="F9" s="30"/>
      <c r="G9" s="30"/>
    </row>
    <row r="10" spans="1:7" s="8" customFormat="1" ht="6.95" customHeight="1" x14ac:dyDescent="0.25">
      <c r="A10" s="40"/>
      <c r="B10" s="30"/>
      <c r="C10" s="30"/>
      <c r="D10" s="30"/>
      <c r="E10" s="30"/>
      <c r="F10" s="30"/>
      <c r="G10" s="30"/>
    </row>
    <row r="11" spans="1:7" s="14" customFormat="1" ht="201" customHeight="1" x14ac:dyDescent="0.2">
      <c r="A11" s="74"/>
      <c r="B11" s="149" t="s">
        <v>357</v>
      </c>
      <c r="C11" s="149"/>
      <c r="D11" s="149"/>
      <c r="E11" s="149"/>
      <c r="F11" s="74"/>
      <c r="G11" s="74"/>
    </row>
    <row r="12" spans="1:7" ht="15.75" x14ac:dyDescent="0.25">
      <c r="A12" s="6"/>
      <c r="B12" s="5" t="s">
        <v>355</v>
      </c>
      <c r="C12" s="6"/>
      <c r="D12" s="6"/>
      <c r="E12" s="6"/>
      <c r="F12" s="30"/>
      <c r="G12" s="30"/>
    </row>
    <row r="13" spans="1:7" s="30" customFormat="1" ht="6.95" customHeight="1" x14ac:dyDescent="0.25">
      <c r="B13" s="40"/>
    </row>
    <row r="14" spans="1:7" s="30" customFormat="1" ht="327.75" customHeight="1" x14ac:dyDescent="0.2">
      <c r="B14" s="150" t="s">
        <v>361</v>
      </c>
      <c r="C14" s="150"/>
      <c r="D14" s="150"/>
      <c r="E14" s="150"/>
    </row>
    <row r="15" spans="1:7" ht="15.75" customHeight="1" x14ac:dyDescent="0.25">
      <c r="A15" s="6"/>
      <c r="B15" s="5" t="s">
        <v>356</v>
      </c>
      <c r="C15" s="6"/>
      <c r="D15" s="6"/>
      <c r="E15" s="6"/>
      <c r="F15" s="30"/>
      <c r="G15" s="30"/>
    </row>
    <row r="16" spans="1:7" s="30" customFormat="1" ht="6.95" customHeight="1" x14ac:dyDescent="0.25">
      <c r="B16" s="40"/>
    </row>
    <row r="17" spans="2:6" s="30" customFormat="1" ht="81.75" customHeight="1" x14ac:dyDescent="0.2">
      <c r="B17" s="149" t="s">
        <v>360</v>
      </c>
      <c r="C17" s="150"/>
      <c r="D17" s="150"/>
      <c r="E17" s="150"/>
    </row>
    <row r="18" spans="2:6" s="30" customFormat="1" ht="6.95" customHeight="1" x14ac:dyDescent="0.2">
      <c r="B18" s="84"/>
      <c r="C18" s="91"/>
      <c r="D18" s="84"/>
      <c r="E18" s="84"/>
    </row>
    <row r="19" spans="2:6" s="30" customFormat="1" x14ac:dyDescent="0.2">
      <c r="B19" s="84"/>
      <c r="C19" s="91"/>
      <c r="D19" s="84"/>
      <c r="E19" s="84"/>
    </row>
    <row r="20" spans="2:6" s="30" customFormat="1" ht="6.95" customHeight="1" x14ac:dyDescent="0.2">
      <c r="B20" s="84"/>
      <c r="C20" s="91"/>
      <c r="D20" s="84"/>
      <c r="E20" s="84"/>
    </row>
    <row r="21" spans="2:6" s="30" customFormat="1" hidden="1" x14ac:dyDescent="0.2">
      <c r="B21" s="84"/>
      <c r="C21" s="91"/>
      <c r="D21" s="84"/>
      <c r="E21" s="84"/>
    </row>
    <row r="22" spans="2:6" ht="6.95" hidden="1" customHeight="1" x14ac:dyDescent="0.2">
      <c r="B22" s="23"/>
      <c r="C22" s="19"/>
      <c r="D22" s="19"/>
      <c r="E22" s="19"/>
    </row>
    <row r="23" spans="2:6" hidden="1" x14ac:dyDescent="0.2">
      <c r="B23" s="23"/>
      <c r="C23" s="19"/>
      <c r="D23" s="19"/>
      <c r="E23" s="19"/>
    </row>
    <row r="24" spans="2:6" ht="6.95" hidden="1" customHeight="1" x14ac:dyDescent="0.2">
      <c r="B24" s="23"/>
      <c r="C24" s="88"/>
      <c r="D24" s="88"/>
      <c r="E24" s="88"/>
    </row>
    <row r="25" spans="2:6" hidden="1" x14ac:dyDescent="0.2">
      <c r="B25" s="23"/>
      <c r="C25" s="88"/>
      <c r="D25" s="88"/>
      <c r="E25" s="88"/>
    </row>
    <row r="26" spans="2:6" ht="15.75" hidden="1" x14ac:dyDescent="0.25">
      <c r="B26" s="89"/>
      <c r="C26" s="89"/>
      <c r="D26" s="89"/>
      <c r="E26" s="89"/>
    </row>
    <row r="27" spans="2:6" ht="6.95" hidden="1" customHeight="1" x14ac:dyDescent="0.2">
      <c r="B27" s="23"/>
      <c r="C27" s="88"/>
      <c r="D27" s="88"/>
      <c r="E27" s="88"/>
    </row>
    <row r="28" spans="2:6" ht="6.95" hidden="1" customHeight="1" x14ac:dyDescent="0.2">
      <c r="B28" s="19"/>
      <c r="C28" s="88"/>
      <c r="D28" s="88"/>
      <c r="E28" s="88"/>
      <c r="F28" s="8"/>
    </row>
    <row r="29" spans="2:6" ht="15.75" hidden="1" customHeight="1" x14ac:dyDescent="0.25">
      <c r="B29" s="19"/>
      <c r="C29" s="151"/>
      <c r="D29" s="151"/>
      <c r="E29" s="151"/>
      <c r="F29" s="8"/>
    </row>
    <row r="30" spans="2:6" ht="6.95" hidden="1" customHeight="1" x14ac:dyDescent="0.2">
      <c r="B30" s="19"/>
      <c r="C30" s="19"/>
      <c r="D30" s="19"/>
      <c r="E30" s="19"/>
      <c r="F30" s="8"/>
    </row>
    <row r="31" spans="2:6" ht="15.75" hidden="1" customHeight="1" x14ac:dyDescent="0.2">
      <c r="B31" s="19"/>
      <c r="C31" s="25"/>
      <c r="D31" s="23"/>
      <c r="E31" s="23"/>
      <c r="F31" s="8"/>
    </row>
    <row r="32" spans="2:6" ht="6.95" hidden="1" customHeight="1" x14ac:dyDescent="0.2">
      <c r="B32" s="19"/>
      <c r="C32" s="25"/>
      <c r="D32" s="23"/>
      <c r="E32" s="23"/>
      <c r="F32" s="8"/>
    </row>
    <row r="33" spans="2:6" ht="15.75" hidden="1" customHeight="1" x14ac:dyDescent="0.2">
      <c r="B33" s="19"/>
      <c r="C33" s="25"/>
      <c r="D33" s="23"/>
      <c r="E33" s="23"/>
      <c r="F33" s="8"/>
    </row>
    <row r="34" spans="2:6" ht="6.95" hidden="1" customHeight="1" x14ac:dyDescent="0.2">
      <c r="B34" s="19"/>
      <c r="C34" s="25"/>
      <c r="D34" s="23"/>
      <c r="E34" s="23"/>
      <c r="F34" s="8"/>
    </row>
    <row r="35" spans="2:6" ht="15.75" hidden="1" customHeight="1" x14ac:dyDescent="0.2">
      <c r="B35" s="19"/>
      <c r="C35" s="25"/>
      <c r="D35" s="23"/>
      <c r="E35" s="23"/>
      <c r="F35" s="8"/>
    </row>
    <row r="36" spans="2:6" ht="6.95" hidden="1" customHeight="1" x14ac:dyDescent="0.2">
      <c r="B36" s="19"/>
      <c r="C36" s="88"/>
      <c r="D36" s="88"/>
      <c r="E36" s="88"/>
      <c r="F36" s="8"/>
    </row>
    <row r="37" spans="2:6" ht="15.75" hidden="1" customHeight="1" x14ac:dyDescent="0.2">
      <c r="B37" s="19"/>
      <c r="C37" s="88"/>
      <c r="D37" s="88"/>
      <c r="E37" s="88"/>
      <c r="F37" s="8"/>
    </row>
    <row r="38" spans="2:6" ht="6.95" hidden="1" customHeight="1" x14ac:dyDescent="0.2">
      <c r="B38" s="19"/>
      <c r="C38" s="88"/>
      <c r="D38" s="88"/>
      <c r="E38" s="88"/>
      <c r="F38" s="8"/>
    </row>
    <row r="39" spans="2:6" hidden="1" x14ac:dyDescent="0.2">
      <c r="B39" s="19"/>
      <c r="C39" s="88"/>
      <c r="D39" s="88"/>
      <c r="E39" s="88"/>
      <c r="F39" s="8"/>
    </row>
    <row r="40" spans="2:6" ht="6.95" hidden="1" customHeight="1" x14ac:dyDescent="0.2">
      <c r="C40" s="24"/>
      <c r="D40" s="24"/>
      <c r="E40" s="24"/>
      <c r="F40" s="8"/>
    </row>
    <row r="41" spans="2:6" hidden="1" x14ac:dyDescent="0.2">
      <c r="C41" s="24"/>
      <c r="D41" s="24"/>
      <c r="E41" s="24"/>
      <c r="F41" s="8"/>
    </row>
    <row r="42" spans="2:6" ht="6.95" hidden="1" customHeight="1" x14ac:dyDescent="0.2">
      <c r="C42" s="24"/>
      <c r="D42" s="24"/>
      <c r="E42" s="24"/>
      <c r="F42" s="8"/>
    </row>
    <row r="43" spans="2:6" ht="15.75" hidden="1" customHeight="1" x14ac:dyDescent="0.2">
      <c r="C43" s="24"/>
      <c r="D43" s="24"/>
      <c r="E43" s="24"/>
      <c r="F43" s="8"/>
    </row>
    <row r="44" spans="2:6" ht="6.95" hidden="1" customHeight="1" x14ac:dyDescent="0.2">
      <c r="C44" s="24"/>
      <c r="D44" s="24"/>
      <c r="E44" s="24"/>
      <c r="F44" s="8"/>
    </row>
    <row r="45" spans="2:6" ht="15.75" hidden="1" customHeight="1" x14ac:dyDescent="0.2">
      <c r="C45" s="24"/>
      <c r="D45" s="24"/>
      <c r="E45" s="24"/>
      <c r="F45" s="8"/>
    </row>
    <row r="46" spans="2:6" ht="6.95" hidden="1" customHeight="1" x14ac:dyDescent="0.2">
      <c r="C46" s="24"/>
      <c r="D46" s="24"/>
      <c r="E46" s="24"/>
      <c r="F46" s="8"/>
    </row>
    <row r="47" spans="2:6" ht="15.75" hidden="1" customHeight="1" x14ac:dyDescent="0.2">
      <c r="C47" s="24"/>
      <c r="D47" s="24"/>
      <c r="E47" s="24"/>
      <c r="F47" s="8"/>
    </row>
    <row r="48" spans="2:6" ht="6.95" hidden="1" customHeight="1" x14ac:dyDescent="0.2">
      <c r="C48" s="24"/>
      <c r="D48" s="24"/>
      <c r="E48" s="24"/>
      <c r="F48" s="8"/>
    </row>
    <row r="49" spans="3:10" ht="30" hidden="1" customHeight="1" x14ac:dyDescent="0.2">
      <c r="C49" s="24"/>
      <c r="D49" s="24"/>
      <c r="E49" s="24"/>
      <c r="F49" s="22"/>
      <c r="G49" s="22"/>
      <c r="H49" s="22"/>
      <c r="I49" s="22"/>
      <c r="J49" s="22"/>
    </row>
    <row r="50" spans="3:10" ht="6.95" hidden="1" customHeight="1" x14ac:dyDescent="0.2">
      <c r="C50" s="24"/>
      <c r="D50" s="24"/>
      <c r="E50" s="24"/>
      <c r="F50" s="8"/>
    </row>
    <row r="51" spans="3:10" hidden="1" x14ac:dyDescent="0.2"/>
  </sheetData>
  <sheetProtection algorithmName="SHA-512" hashValue="EwFIyXWkLT2bSLS0Bfi2PKsuaBxmQNX0zvK6nr5cAREV6XKBtWo+qbISL8ALK03UH/MdQSzegrUn+NhTFOtqBA==" saltValue="BpPWJVc1mJwa6N/S4lUhHA==" spinCount="100000" sheet="1" objects="1" scenarios="1" selectLockedCells="1" selectUnlockedCells="1"/>
  <mergeCells count="5">
    <mergeCell ref="B17:E17"/>
    <mergeCell ref="C29:E29"/>
    <mergeCell ref="B11:E11"/>
    <mergeCell ref="A2:C2"/>
    <mergeCell ref="B14:E14"/>
  </mergeCells>
  <pageMargins left="0.25" right="0.25"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72"/>
  <sheetViews>
    <sheetView zoomScale="110" zoomScaleNormal="110" workbookViewId="0">
      <selection activeCell="P1" sqref="P1"/>
    </sheetView>
  </sheetViews>
  <sheetFormatPr defaultColWidth="0" defaultRowHeight="15" zeroHeight="1" x14ac:dyDescent="0.2"/>
  <cols>
    <col min="1" max="1" width="3.7109375" style="1" customWidth="1"/>
    <col min="2" max="2" width="7.28515625" style="1" customWidth="1"/>
    <col min="3" max="3" width="56.5703125" style="1" customWidth="1"/>
    <col min="4" max="4" width="2.7109375" style="1" customWidth="1"/>
    <col min="5" max="5" width="18.7109375" style="1" customWidth="1"/>
    <col min="6" max="6" width="2.7109375" style="1" customWidth="1"/>
    <col min="7" max="7" width="18.7109375" style="1" customWidth="1"/>
    <col min="8" max="8" width="2.7109375" style="1" customWidth="1"/>
    <col min="9" max="9" width="18.7109375" style="1" customWidth="1"/>
    <col min="10" max="10" width="2.7109375" style="1" customWidth="1"/>
    <col min="11" max="11" width="18.7109375" style="1" customWidth="1"/>
    <col min="12" max="12" width="2.7109375" style="1" customWidth="1"/>
    <col min="13" max="13" width="18.7109375" style="1" customWidth="1"/>
    <col min="14" max="14" width="2.7109375" style="1" customWidth="1"/>
    <col min="15" max="15" width="18.7109375" style="1" customWidth="1"/>
    <col min="16" max="16" width="36.5703125" style="1" customWidth="1"/>
    <col min="17" max="18" width="2.7109375" style="1" customWidth="1"/>
    <col min="19" max="19" width="0" style="1" hidden="1" customWidth="1"/>
    <col min="20" max="16384" width="2.7109375" style="1" hidden="1"/>
  </cols>
  <sheetData>
    <row r="1" spans="1:19" ht="15.75" x14ac:dyDescent="0.25">
      <c r="A1" s="33" t="s">
        <v>16</v>
      </c>
      <c r="B1" s="30"/>
      <c r="C1" s="30"/>
      <c r="D1" s="30"/>
      <c r="E1" s="30"/>
      <c r="F1" s="30"/>
      <c r="G1" s="30"/>
      <c r="H1" s="30"/>
      <c r="I1" s="30"/>
      <c r="J1" s="30"/>
      <c r="K1" s="30"/>
      <c r="L1" s="30"/>
      <c r="M1" s="30"/>
      <c r="N1" s="30"/>
      <c r="O1" s="44" t="s">
        <v>0</v>
      </c>
      <c r="P1" s="126"/>
      <c r="Q1" s="30"/>
      <c r="R1" s="30"/>
    </row>
    <row r="2" spans="1:19" ht="6.95" customHeight="1" x14ac:dyDescent="0.25">
      <c r="A2" s="33"/>
      <c r="B2" s="30"/>
      <c r="C2" s="30"/>
      <c r="D2" s="30"/>
      <c r="E2" s="30"/>
      <c r="F2" s="30"/>
      <c r="G2" s="30"/>
      <c r="H2" s="30"/>
      <c r="I2" s="30"/>
      <c r="J2" s="30"/>
      <c r="K2" s="30"/>
      <c r="L2" s="30"/>
      <c r="M2" s="30"/>
      <c r="N2" s="30"/>
      <c r="O2" s="44"/>
      <c r="P2" s="30"/>
      <c r="Q2" s="30"/>
      <c r="R2" s="30"/>
      <c r="S2" s="30"/>
    </row>
    <row r="3" spans="1:19" x14ac:dyDescent="0.2">
      <c r="A3" s="30"/>
      <c r="B3" s="30"/>
      <c r="C3" s="30"/>
      <c r="D3" s="30"/>
      <c r="E3" s="30"/>
      <c r="F3" s="30"/>
      <c r="G3" s="30"/>
      <c r="H3" s="30"/>
      <c r="I3" s="30"/>
      <c r="J3" s="30"/>
      <c r="K3" s="30"/>
      <c r="L3" s="30"/>
      <c r="M3" s="30"/>
      <c r="N3" s="30"/>
      <c r="O3" s="44" t="s">
        <v>1</v>
      </c>
      <c r="P3" s="130"/>
      <c r="Q3" s="30"/>
      <c r="R3" s="30"/>
    </row>
    <row r="4" spans="1:19" x14ac:dyDescent="0.2">
      <c r="A4" s="2"/>
      <c r="B4" s="2"/>
      <c r="C4" s="2"/>
      <c r="D4" s="2"/>
      <c r="E4" s="2"/>
      <c r="F4" s="2"/>
      <c r="G4" s="2"/>
      <c r="H4" s="2"/>
      <c r="I4" s="2"/>
      <c r="J4" s="2"/>
      <c r="K4" s="2"/>
      <c r="L4" s="2"/>
      <c r="M4" s="2"/>
      <c r="N4" s="2"/>
      <c r="O4" s="2"/>
      <c r="P4" s="2"/>
      <c r="Q4" s="30"/>
      <c r="R4" s="30"/>
    </row>
    <row r="5" spans="1:19" ht="15.75" x14ac:dyDescent="0.25">
      <c r="A5" s="33" t="s">
        <v>17</v>
      </c>
      <c r="B5" s="30"/>
      <c r="C5" s="30"/>
      <c r="D5" s="30"/>
      <c r="E5" s="30"/>
      <c r="F5" s="30"/>
      <c r="G5" s="30"/>
      <c r="H5" s="30"/>
      <c r="I5" s="30"/>
      <c r="J5" s="30"/>
      <c r="K5" s="30"/>
      <c r="L5" s="30"/>
      <c r="M5" s="30"/>
      <c r="N5" s="30"/>
      <c r="O5" s="30"/>
      <c r="P5" s="30"/>
      <c r="Q5" s="30"/>
      <c r="R5" s="30"/>
    </row>
    <row r="6" spans="1:19" ht="15.75" x14ac:dyDescent="0.25">
      <c r="A6" s="31" t="s">
        <v>229</v>
      </c>
      <c r="B6" s="30"/>
      <c r="C6" s="30"/>
      <c r="D6" s="30"/>
      <c r="E6" s="30"/>
      <c r="F6" s="30"/>
      <c r="G6" s="30"/>
      <c r="H6" s="30"/>
      <c r="I6" s="30"/>
      <c r="J6" s="30"/>
      <c r="K6" s="30"/>
      <c r="L6" s="30"/>
      <c r="M6" s="30"/>
      <c r="N6" s="30"/>
      <c r="O6" s="30"/>
      <c r="P6" s="30"/>
      <c r="Q6" s="30"/>
      <c r="R6" s="30"/>
    </row>
    <row r="7" spans="1:19" ht="15.75" customHeight="1" x14ac:dyDescent="0.25">
      <c r="A7" s="31"/>
      <c r="B7" s="30"/>
      <c r="C7" s="30"/>
      <c r="D7" s="30"/>
      <c r="E7" s="30"/>
      <c r="F7" s="30"/>
      <c r="G7" s="30"/>
      <c r="H7" s="30"/>
      <c r="I7" s="30"/>
      <c r="J7" s="30"/>
      <c r="K7" s="30"/>
      <c r="L7" s="30"/>
      <c r="M7" s="30"/>
      <c r="N7" s="30"/>
      <c r="O7" s="30"/>
      <c r="P7" s="30"/>
      <c r="Q7" s="30"/>
      <c r="R7" s="30"/>
    </row>
    <row r="8" spans="1:19" ht="15.75" customHeight="1" x14ac:dyDescent="0.2">
      <c r="A8" s="53" t="s">
        <v>336</v>
      </c>
      <c r="B8" s="30"/>
      <c r="C8" s="30"/>
      <c r="D8" s="30"/>
      <c r="E8" s="30"/>
      <c r="F8" s="30"/>
      <c r="G8" s="30"/>
      <c r="H8" s="30"/>
      <c r="I8" s="30"/>
      <c r="J8" s="30"/>
      <c r="K8" s="30"/>
      <c r="L8" s="30"/>
      <c r="M8" s="30"/>
      <c r="N8" s="30"/>
      <c r="O8" s="30"/>
      <c r="P8" s="30"/>
      <c r="Q8" s="30"/>
      <c r="R8" s="30"/>
    </row>
    <row r="9" spans="1:19" ht="15.75" customHeight="1" x14ac:dyDescent="0.2">
      <c r="A9" s="167" t="s">
        <v>13</v>
      </c>
      <c r="B9" s="167"/>
      <c r="C9" s="167"/>
      <c r="D9" s="167"/>
      <c r="E9" s="167"/>
      <c r="F9" s="167"/>
      <c r="G9" s="167"/>
      <c r="H9" s="32"/>
      <c r="I9" s="32"/>
      <c r="J9" s="32"/>
      <c r="K9" s="32"/>
      <c r="L9" s="32"/>
      <c r="M9" s="32"/>
      <c r="N9" s="32"/>
      <c r="O9" s="32"/>
      <c r="P9" s="30"/>
      <c r="Q9" s="30"/>
      <c r="R9" s="30"/>
    </row>
    <row r="10" spans="1:19" x14ac:dyDescent="0.2">
      <c r="A10" s="30"/>
      <c r="B10" s="30"/>
      <c r="C10" s="30"/>
      <c r="D10" s="30"/>
      <c r="E10" s="30"/>
      <c r="F10" s="30"/>
      <c r="G10" s="30"/>
      <c r="H10" s="30"/>
      <c r="I10" s="30"/>
      <c r="J10" s="30"/>
      <c r="K10" s="30"/>
      <c r="L10" s="30"/>
      <c r="M10" s="30"/>
      <c r="N10" s="30"/>
      <c r="O10" s="30"/>
      <c r="P10" s="30"/>
      <c r="Q10" s="30"/>
      <c r="R10" s="30"/>
    </row>
    <row r="11" spans="1:19" ht="15.75" x14ac:dyDescent="0.25">
      <c r="A11" s="3" t="s">
        <v>14</v>
      </c>
      <c r="B11" s="4"/>
      <c r="C11" s="4"/>
      <c r="D11" s="4"/>
      <c r="E11" s="4"/>
      <c r="F11" s="4"/>
      <c r="G11" s="4"/>
      <c r="H11" s="4"/>
      <c r="I11" s="4"/>
      <c r="J11" s="4"/>
      <c r="K11" s="4"/>
      <c r="L11" s="4"/>
      <c r="M11" s="4"/>
      <c r="N11" s="4"/>
      <c r="O11" s="4"/>
      <c r="P11" s="4"/>
      <c r="Q11" s="30"/>
      <c r="R11" s="30"/>
    </row>
    <row r="12" spans="1:19" ht="15.75" x14ac:dyDescent="0.25">
      <c r="A12" s="30"/>
      <c r="B12" s="30"/>
      <c r="C12" s="30"/>
      <c r="D12" s="30"/>
      <c r="E12" s="16" t="s">
        <v>27</v>
      </c>
      <c r="F12" s="54"/>
      <c r="G12" s="55"/>
      <c r="H12" s="162"/>
      <c r="I12" s="162"/>
      <c r="J12" s="162"/>
      <c r="K12" s="162"/>
      <c r="L12" s="162"/>
      <c r="M12" s="162"/>
      <c r="N12" s="162"/>
      <c r="O12" s="162"/>
      <c r="P12" s="30"/>
      <c r="Q12" s="30"/>
      <c r="R12" s="30"/>
    </row>
    <row r="13" spans="1:19" ht="31.5" x14ac:dyDescent="0.25">
      <c r="A13" s="30"/>
      <c r="B13" s="30"/>
      <c r="C13" s="30"/>
      <c r="D13" s="30"/>
      <c r="E13" s="34" t="s">
        <v>28</v>
      </c>
      <c r="F13" s="34"/>
      <c r="G13" s="57"/>
      <c r="H13" s="57"/>
      <c r="I13" s="57"/>
      <c r="J13" s="57"/>
      <c r="K13" s="57"/>
      <c r="L13" s="57"/>
      <c r="M13" s="57"/>
      <c r="N13" s="57"/>
      <c r="O13" s="57"/>
      <c r="P13" s="30"/>
      <c r="Q13" s="30"/>
      <c r="R13" s="30"/>
    </row>
    <row r="14" spans="1:19" ht="15.75" x14ac:dyDescent="0.25">
      <c r="B14" s="5" t="s">
        <v>180</v>
      </c>
      <c r="C14" s="6"/>
      <c r="D14" s="6"/>
      <c r="E14" s="6"/>
      <c r="F14" s="6"/>
      <c r="G14" s="6"/>
      <c r="H14" s="6"/>
      <c r="I14" s="6"/>
      <c r="J14" s="6"/>
      <c r="K14" s="6"/>
      <c r="L14" s="6"/>
      <c r="M14" s="6"/>
      <c r="N14" s="6"/>
      <c r="O14" s="6"/>
      <c r="P14" s="6"/>
      <c r="Q14" s="30"/>
      <c r="R14" s="30"/>
    </row>
    <row r="15" spans="1:19" s="8" customFormat="1" ht="6.95" customHeight="1" x14ac:dyDescent="0.25">
      <c r="A15" s="30"/>
      <c r="B15" s="40"/>
      <c r="C15" s="30"/>
      <c r="D15" s="30"/>
      <c r="E15" s="30"/>
      <c r="F15" s="30"/>
      <c r="G15" s="30"/>
      <c r="H15" s="30"/>
      <c r="I15" s="30"/>
      <c r="J15" s="30"/>
      <c r="K15" s="30"/>
      <c r="L15" s="30"/>
      <c r="M15" s="30"/>
      <c r="N15" s="30"/>
      <c r="O15" s="30"/>
      <c r="P15" s="30"/>
      <c r="Q15" s="30"/>
      <c r="R15" s="30"/>
    </row>
    <row r="16" spans="1:19" x14ac:dyDescent="0.2">
      <c r="A16" s="30"/>
      <c r="B16" s="42" t="s">
        <v>19</v>
      </c>
      <c r="C16" s="30" t="s">
        <v>9</v>
      </c>
      <c r="D16" s="30"/>
      <c r="E16" s="124">
        <v>0</v>
      </c>
      <c r="F16" s="38"/>
      <c r="G16" s="59"/>
      <c r="H16" s="30"/>
      <c r="I16" s="59"/>
      <c r="J16" s="37"/>
      <c r="K16" s="59"/>
      <c r="L16" s="30"/>
      <c r="M16" s="59"/>
      <c r="N16" s="37"/>
      <c r="O16" s="59"/>
      <c r="P16" s="30"/>
      <c r="Q16" s="30"/>
      <c r="R16" s="30"/>
    </row>
    <row r="17" spans="1:18" ht="6.95" customHeight="1" x14ac:dyDescent="0.2">
      <c r="A17" s="30"/>
      <c r="B17" s="41"/>
      <c r="C17" s="30"/>
      <c r="D17" s="30"/>
      <c r="E17" s="10"/>
      <c r="F17" s="38"/>
      <c r="G17" s="37"/>
      <c r="H17" s="30"/>
      <c r="I17" s="37"/>
      <c r="J17" s="37"/>
      <c r="K17" s="37"/>
      <c r="L17" s="37"/>
      <c r="M17" s="37"/>
      <c r="N17" s="37"/>
      <c r="O17" s="37"/>
      <c r="P17" s="30"/>
      <c r="Q17" s="30"/>
      <c r="R17" s="30"/>
    </row>
    <row r="18" spans="1:18" x14ac:dyDescent="0.2">
      <c r="A18" s="30"/>
      <c r="B18" s="42" t="s">
        <v>20</v>
      </c>
      <c r="C18" s="30" t="s">
        <v>10</v>
      </c>
      <c r="D18" s="30"/>
      <c r="E18" s="124">
        <v>0</v>
      </c>
      <c r="F18" s="38"/>
      <c r="G18" s="59"/>
      <c r="H18" s="30"/>
      <c r="I18" s="59"/>
      <c r="J18" s="37"/>
      <c r="K18" s="59"/>
      <c r="L18" s="30"/>
      <c r="M18" s="59"/>
      <c r="N18" s="37"/>
      <c r="O18" s="59"/>
      <c r="P18" s="30"/>
      <c r="Q18" s="30"/>
      <c r="R18" s="30"/>
    </row>
    <row r="19" spans="1:18" ht="6.95" customHeight="1" x14ac:dyDescent="0.2">
      <c r="A19" s="30"/>
      <c r="B19" s="42"/>
      <c r="C19" s="30"/>
      <c r="D19" s="30"/>
      <c r="E19" s="10"/>
      <c r="F19" s="38"/>
      <c r="G19" s="38"/>
      <c r="H19" s="30"/>
      <c r="I19" s="38"/>
      <c r="J19" s="30"/>
      <c r="K19" s="38"/>
      <c r="L19" s="30"/>
      <c r="M19" s="38"/>
      <c r="N19" s="38"/>
      <c r="O19" s="38"/>
      <c r="P19" s="30"/>
      <c r="Q19" s="30"/>
      <c r="R19" s="30"/>
    </row>
    <row r="20" spans="1:18" x14ac:dyDescent="0.2">
      <c r="A20" s="30"/>
      <c r="B20" s="42" t="s">
        <v>21</v>
      </c>
      <c r="C20" s="126" t="s">
        <v>12</v>
      </c>
      <c r="D20" s="30"/>
      <c r="E20" s="124">
        <v>0</v>
      </c>
      <c r="F20" s="38"/>
      <c r="G20" s="38"/>
      <c r="H20" s="30"/>
      <c r="I20" s="38"/>
      <c r="J20" s="39"/>
      <c r="K20" s="38"/>
      <c r="L20" s="39"/>
      <c r="M20" s="38"/>
      <c r="N20" s="39"/>
      <c r="O20" s="38"/>
      <c r="P20" s="30"/>
      <c r="Q20" s="30"/>
      <c r="R20" s="30"/>
    </row>
    <row r="21" spans="1:18" ht="6.95" customHeight="1" x14ac:dyDescent="0.2">
      <c r="A21" s="30"/>
      <c r="B21" s="42"/>
      <c r="D21" s="30"/>
      <c r="E21" s="10"/>
      <c r="F21" s="38"/>
      <c r="G21" s="38"/>
      <c r="H21" s="30"/>
      <c r="I21" s="38"/>
      <c r="J21" s="39"/>
      <c r="K21" s="38"/>
      <c r="L21" s="39"/>
      <c r="M21" s="38"/>
      <c r="N21" s="39"/>
      <c r="O21" s="38"/>
      <c r="P21" s="30"/>
      <c r="Q21" s="30"/>
      <c r="R21" s="30"/>
    </row>
    <row r="22" spans="1:18" x14ac:dyDescent="0.2">
      <c r="A22" s="30"/>
      <c r="B22" s="42" t="s">
        <v>22</v>
      </c>
      <c r="C22" s="126" t="s">
        <v>12</v>
      </c>
      <c r="D22" s="30"/>
      <c r="E22" s="124">
        <v>0</v>
      </c>
      <c r="F22" s="38"/>
      <c r="G22" s="38"/>
      <c r="H22" s="30"/>
      <c r="I22" s="38"/>
      <c r="J22" s="39"/>
      <c r="K22" s="38"/>
      <c r="L22" s="39"/>
      <c r="M22" s="38"/>
      <c r="N22" s="39"/>
      <c r="O22" s="38"/>
      <c r="P22" s="30"/>
      <c r="Q22" s="30"/>
      <c r="R22" s="30"/>
    </row>
    <row r="23" spans="1:18" ht="6.95" customHeight="1" x14ac:dyDescent="0.2">
      <c r="A23" s="30"/>
      <c r="B23" s="42"/>
      <c r="C23" s="30"/>
      <c r="D23" s="30"/>
      <c r="E23" s="30"/>
      <c r="F23" s="30"/>
      <c r="G23" s="30"/>
      <c r="H23" s="30"/>
      <c r="I23" s="30"/>
      <c r="J23" s="30"/>
      <c r="K23" s="30"/>
      <c r="L23" s="30"/>
      <c r="M23" s="30"/>
      <c r="N23" s="30"/>
      <c r="O23" s="30"/>
      <c r="P23" s="30"/>
      <c r="Q23" s="30"/>
      <c r="R23" s="30"/>
    </row>
    <row r="24" spans="1:18" ht="15.75" x14ac:dyDescent="0.25">
      <c r="A24" s="30"/>
      <c r="B24" s="42" t="s">
        <v>23</v>
      </c>
      <c r="C24" s="33" t="s">
        <v>18</v>
      </c>
      <c r="D24" s="33"/>
      <c r="E24" s="36">
        <f>SUM(E16:E23)</f>
        <v>0</v>
      </c>
      <c r="F24" s="36"/>
      <c r="G24" s="36"/>
      <c r="H24" s="30"/>
      <c r="I24" s="36"/>
      <c r="J24" s="30"/>
      <c r="K24" s="36"/>
      <c r="L24" s="30"/>
      <c r="M24" s="36"/>
      <c r="N24" s="30"/>
      <c r="O24" s="36"/>
      <c r="P24" s="30"/>
      <c r="Q24" s="30"/>
      <c r="R24" s="30"/>
    </row>
    <row r="25" spans="1:18" ht="15.75" x14ac:dyDescent="0.25">
      <c r="A25" s="30"/>
      <c r="B25" s="42"/>
      <c r="C25" s="33"/>
      <c r="D25" s="33"/>
      <c r="E25" s="36"/>
      <c r="F25" s="36"/>
      <c r="G25" s="36"/>
      <c r="H25" s="30"/>
      <c r="I25" s="36"/>
      <c r="J25" s="30"/>
      <c r="K25" s="36"/>
      <c r="L25" s="30"/>
      <c r="M25" s="36"/>
      <c r="N25" s="30"/>
      <c r="O25" s="36"/>
      <c r="P25" s="30"/>
      <c r="Q25" s="30"/>
      <c r="R25" s="30"/>
    </row>
    <row r="26" spans="1:18" ht="15.75" x14ac:dyDescent="0.25">
      <c r="A26" s="30"/>
      <c r="B26" s="42"/>
      <c r="C26" s="33"/>
      <c r="D26" s="33"/>
      <c r="E26" s="160" t="s">
        <v>8</v>
      </c>
      <c r="F26" s="160"/>
      <c r="G26" s="161"/>
      <c r="H26" s="166" t="s">
        <v>25</v>
      </c>
      <c r="I26" s="154"/>
      <c r="J26" s="154"/>
      <c r="K26" s="154"/>
      <c r="L26" s="166" t="s">
        <v>26</v>
      </c>
      <c r="M26" s="154"/>
      <c r="N26" s="154"/>
      <c r="O26" s="154"/>
      <c r="P26" s="30"/>
      <c r="Q26" s="30"/>
      <c r="R26" s="30"/>
    </row>
    <row r="27" spans="1:18" ht="15.75" x14ac:dyDescent="0.25">
      <c r="A27" s="30"/>
      <c r="B27" s="42"/>
      <c r="C27" s="33"/>
      <c r="D27" s="33"/>
      <c r="E27" s="34" t="s">
        <v>2</v>
      </c>
      <c r="F27" s="34"/>
      <c r="G27" s="34" t="s">
        <v>3</v>
      </c>
      <c r="H27" s="35"/>
      <c r="I27" s="34" t="s">
        <v>4</v>
      </c>
      <c r="J27" s="34"/>
      <c r="K27" s="34" t="s">
        <v>5</v>
      </c>
      <c r="L27" s="35"/>
      <c r="M27" s="34" t="s">
        <v>6</v>
      </c>
      <c r="N27" s="34"/>
      <c r="O27" s="34" t="s">
        <v>7</v>
      </c>
      <c r="P27" s="30"/>
      <c r="Q27" s="30"/>
      <c r="R27" s="30"/>
    </row>
    <row r="28" spans="1:18" ht="15.75" x14ac:dyDescent="0.25">
      <c r="A28" s="30"/>
      <c r="B28" s="5" t="s">
        <v>30</v>
      </c>
      <c r="C28" s="6"/>
      <c r="D28" s="6"/>
      <c r="E28" s="6"/>
      <c r="F28" s="6"/>
      <c r="G28" s="6"/>
      <c r="H28" s="6"/>
      <c r="I28" s="6"/>
      <c r="J28" s="6"/>
      <c r="K28" s="6"/>
      <c r="L28" s="6"/>
      <c r="M28" s="6"/>
      <c r="N28" s="6"/>
      <c r="O28" s="6"/>
      <c r="P28" s="6"/>
      <c r="Q28" s="30"/>
      <c r="R28" s="30"/>
    </row>
    <row r="29" spans="1:18" s="30" customFormat="1" ht="6.95" customHeight="1" x14ac:dyDescent="0.25">
      <c r="B29" s="40"/>
    </row>
    <row r="30" spans="1:18" x14ac:dyDescent="0.2">
      <c r="A30" s="30"/>
      <c r="B30" s="43" t="s">
        <v>24</v>
      </c>
      <c r="C30" s="30" t="s">
        <v>11</v>
      </c>
      <c r="D30" s="30"/>
      <c r="E30" s="124">
        <v>0</v>
      </c>
      <c r="F30" s="38"/>
      <c r="G30" s="124">
        <v>0</v>
      </c>
      <c r="H30" s="30"/>
      <c r="I30" s="124">
        <v>0</v>
      </c>
      <c r="J30" s="30"/>
      <c r="K30" s="124">
        <v>0</v>
      </c>
      <c r="L30" s="30"/>
      <c r="M30" s="124">
        <v>0</v>
      </c>
      <c r="N30" s="38"/>
      <c r="O30" s="124">
        <v>0</v>
      </c>
      <c r="P30" s="30"/>
      <c r="Q30" s="30"/>
      <c r="R30" s="30"/>
    </row>
    <row r="31" spans="1:18" ht="6.95" customHeight="1" x14ac:dyDescent="0.2">
      <c r="A31" s="30"/>
      <c r="B31" s="43"/>
      <c r="C31" s="30"/>
      <c r="D31" s="30"/>
      <c r="E31" s="10"/>
      <c r="F31" s="38"/>
      <c r="G31" s="10"/>
      <c r="H31" s="30"/>
      <c r="I31" s="10"/>
      <c r="J31" s="30"/>
      <c r="K31" s="10"/>
      <c r="L31" s="30"/>
      <c r="M31" s="10"/>
      <c r="N31" s="38"/>
      <c r="O31" s="10"/>
      <c r="P31" s="30"/>
      <c r="Q31" s="30"/>
      <c r="R31" s="30"/>
    </row>
    <row r="32" spans="1:18" x14ac:dyDescent="0.2">
      <c r="A32" s="30"/>
      <c r="B32" s="43" t="s">
        <v>77</v>
      </c>
      <c r="C32" s="30" t="s">
        <v>29</v>
      </c>
      <c r="D32" s="30"/>
      <c r="E32" s="124">
        <v>0</v>
      </c>
      <c r="F32" s="38"/>
      <c r="G32" s="124">
        <v>0</v>
      </c>
      <c r="H32" s="30"/>
      <c r="I32" s="124">
        <v>0</v>
      </c>
      <c r="J32" s="30"/>
      <c r="K32" s="124">
        <v>0</v>
      </c>
      <c r="L32" s="30"/>
      <c r="M32" s="124">
        <v>0</v>
      </c>
      <c r="N32" s="38"/>
      <c r="O32" s="124">
        <v>0</v>
      </c>
      <c r="P32" s="30"/>
      <c r="Q32" s="30"/>
      <c r="R32" s="30"/>
    </row>
    <row r="33" spans="1:18" ht="6.95" customHeight="1" x14ac:dyDescent="0.2">
      <c r="A33" s="30"/>
      <c r="B33" s="43"/>
      <c r="C33" s="30"/>
      <c r="D33" s="30"/>
      <c r="E33" s="10"/>
      <c r="F33" s="38"/>
      <c r="G33" s="10"/>
      <c r="H33" s="30"/>
      <c r="J33" s="30"/>
      <c r="L33" s="30"/>
      <c r="N33" s="30"/>
      <c r="P33" s="30"/>
      <c r="Q33" s="30"/>
      <c r="R33" s="30"/>
    </row>
    <row r="34" spans="1:18" ht="15.75" customHeight="1" x14ac:dyDescent="0.2">
      <c r="A34" s="30"/>
      <c r="B34" s="43" t="s">
        <v>78</v>
      </c>
      <c r="C34" s="30" t="s">
        <v>51</v>
      </c>
      <c r="D34" s="30"/>
      <c r="E34" s="124">
        <v>0</v>
      </c>
      <c r="F34" s="38"/>
      <c r="G34" s="124">
        <v>0</v>
      </c>
      <c r="H34" s="30"/>
      <c r="I34" s="124">
        <v>0</v>
      </c>
      <c r="J34" s="30"/>
      <c r="K34" s="124">
        <v>0</v>
      </c>
      <c r="L34" s="30"/>
      <c r="M34" s="124">
        <v>0</v>
      </c>
      <c r="N34" s="38"/>
      <c r="O34" s="124">
        <v>0</v>
      </c>
      <c r="P34" s="30"/>
      <c r="Q34" s="30"/>
      <c r="R34" s="30"/>
    </row>
    <row r="35" spans="1:18" ht="6.95" customHeight="1" x14ac:dyDescent="0.2">
      <c r="A35" s="30"/>
      <c r="B35" s="43"/>
      <c r="C35" s="30"/>
      <c r="D35" s="30"/>
      <c r="E35" s="10"/>
      <c r="F35" s="38"/>
      <c r="G35" s="10"/>
      <c r="H35" s="30"/>
      <c r="I35" s="10"/>
      <c r="J35" s="30"/>
      <c r="K35" s="10"/>
      <c r="L35" s="30"/>
      <c r="M35" s="129"/>
      <c r="N35" s="38"/>
      <c r="O35" s="10"/>
      <c r="P35" s="30"/>
      <c r="Q35" s="30"/>
      <c r="R35" s="30"/>
    </row>
    <row r="36" spans="1:18" ht="15.75" customHeight="1" x14ac:dyDescent="0.2">
      <c r="A36" s="30"/>
      <c r="B36" s="43" t="s">
        <v>79</v>
      </c>
      <c r="C36" s="30" t="s">
        <v>52</v>
      </c>
      <c r="D36" s="30"/>
      <c r="E36" s="124">
        <v>0</v>
      </c>
      <c r="F36" s="38"/>
      <c r="G36" s="124">
        <v>0</v>
      </c>
      <c r="H36" s="30"/>
      <c r="I36" s="124">
        <v>0</v>
      </c>
      <c r="J36" s="30"/>
      <c r="K36" s="124">
        <v>0</v>
      </c>
      <c r="L36" s="30"/>
      <c r="M36" s="124">
        <v>0</v>
      </c>
      <c r="N36" s="38"/>
      <c r="O36" s="124">
        <v>0</v>
      </c>
      <c r="P36" s="30"/>
      <c r="Q36" s="30"/>
      <c r="R36" s="30"/>
    </row>
    <row r="37" spans="1:18" ht="6.95" customHeight="1" x14ac:dyDescent="0.2">
      <c r="A37" s="30"/>
      <c r="B37" s="43"/>
      <c r="C37" s="30"/>
      <c r="D37" s="30"/>
      <c r="E37" s="10"/>
      <c r="F37" s="38"/>
      <c r="G37" s="10"/>
      <c r="H37" s="30"/>
      <c r="J37" s="30"/>
      <c r="L37" s="30"/>
      <c r="N37" s="30"/>
      <c r="P37" s="30"/>
      <c r="Q37" s="30"/>
      <c r="R37" s="30"/>
    </row>
    <row r="38" spans="1:18" ht="15.75" customHeight="1" x14ac:dyDescent="0.2">
      <c r="A38" s="30"/>
      <c r="B38" s="43" t="s">
        <v>80</v>
      </c>
      <c r="C38" s="30" t="s">
        <v>53</v>
      </c>
      <c r="D38" s="30"/>
      <c r="E38" s="124">
        <v>0</v>
      </c>
      <c r="F38" s="38"/>
      <c r="G38" s="124">
        <v>0</v>
      </c>
      <c r="H38" s="30"/>
      <c r="I38" s="124">
        <v>0</v>
      </c>
      <c r="J38" s="30"/>
      <c r="K38" s="124">
        <v>0</v>
      </c>
      <c r="L38" s="30"/>
      <c r="M38" s="124">
        <v>0</v>
      </c>
      <c r="N38" s="38"/>
      <c r="O38" s="124">
        <v>0</v>
      </c>
      <c r="P38" s="30"/>
      <c r="Q38" s="30"/>
      <c r="R38" s="30"/>
    </row>
    <row r="39" spans="1:18" ht="6.95" customHeight="1" x14ac:dyDescent="0.2">
      <c r="A39" s="30"/>
      <c r="B39" s="43"/>
      <c r="C39" s="30"/>
      <c r="D39" s="30"/>
      <c r="E39" s="10"/>
      <c r="F39" s="38"/>
      <c r="G39" s="10"/>
      <c r="H39" s="30"/>
      <c r="J39" s="30"/>
      <c r="L39" s="30"/>
      <c r="N39" s="30"/>
      <c r="P39" s="30"/>
      <c r="Q39" s="30"/>
      <c r="R39" s="30"/>
    </row>
    <row r="40" spans="1:18" x14ac:dyDescent="0.2">
      <c r="A40" s="30"/>
      <c r="B40" s="43" t="s">
        <v>82</v>
      </c>
      <c r="C40" s="126" t="s">
        <v>12</v>
      </c>
      <c r="D40" s="8"/>
      <c r="E40" s="124">
        <v>0</v>
      </c>
      <c r="F40" s="38"/>
      <c r="G40" s="124">
        <v>0</v>
      </c>
      <c r="H40" s="30"/>
      <c r="I40" s="124">
        <v>0</v>
      </c>
      <c r="J40" s="30"/>
      <c r="K40" s="124">
        <v>0</v>
      </c>
      <c r="L40" s="30"/>
      <c r="M40" s="124">
        <v>0</v>
      </c>
      <c r="N40" s="38"/>
      <c r="O40" s="124">
        <v>0</v>
      </c>
      <c r="P40" s="30"/>
      <c r="Q40" s="30"/>
      <c r="R40" s="30"/>
    </row>
    <row r="41" spans="1:18" ht="6.95" customHeight="1" x14ac:dyDescent="0.2">
      <c r="A41" s="30"/>
      <c r="B41" s="43"/>
      <c r="D41" s="60"/>
      <c r="E41" s="10"/>
      <c r="F41" s="38"/>
      <c r="G41" s="10"/>
      <c r="H41" s="30"/>
      <c r="I41" s="10"/>
      <c r="J41" s="39"/>
      <c r="K41" s="10"/>
      <c r="L41" s="39"/>
      <c r="M41" s="10"/>
      <c r="N41" s="39"/>
      <c r="O41" s="10"/>
      <c r="P41" s="30"/>
      <c r="Q41" s="30"/>
      <c r="R41" s="30"/>
    </row>
    <row r="42" spans="1:18" x14ac:dyDescent="0.2">
      <c r="A42" s="30"/>
      <c r="B42" s="43" t="s">
        <v>83</v>
      </c>
      <c r="C42" s="126" t="s">
        <v>12</v>
      </c>
      <c r="D42" s="8"/>
      <c r="E42" s="124">
        <v>0</v>
      </c>
      <c r="F42" s="38"/>
      <c r="G42" s="124">
        <v>0</v>
      </c>
      <c r="H42" s="30"/>
      <c r="I42" s="124">
        <v>0</v>
      </c>
      <c r="J42" s="30"/>
      <c r="K42" s="124">
        <v>0</v>
      </c>
      <c r="L42" s="30"/>
      <c r="M42" s="124">
        <v>0</v>
      </c>
      <c r="N42" s="38"/>
      <c r="O42" s="124">
        <v>0</v>
      </c>
      <c r="P42" s="30"/>
      <c r="Q42" s="30"/>
      <c r="R42" s="30"/>
    </row>
    <row r="43" spans="1:18" ht="6.95" customHeight="1" x14ac:dyDescent="0.25">
      <c r="A43" s="40"/>
      <c r="B43" s="43"/>
      <c r="C43" s="30"/>
      <c r="D43" s="30"/>
      <c r="E43" s="30"/>
      <c r="F43" s="30"/>
      <c r="G43" s="30"/>
      <c r="H43" s="30"/>
      <c r="I43" s="30"/>
      <c r="J43" s="30"/>
      <c r="K43" s="30"/>
      <c r="L43" s="30"/>
      <c r="M43" s="30"/>
      <c r="N43" s="30"/>
      <c r="O43" s="30"/>
      <c r="P43" s="30"/>
      <c r="Q43" s="30"/>
      <c r="R43" s="30"/>
    </row>
    <row r="44" spans="1:18" ht="15.75" x14ac:dyDescent="0.25">
      <c r="A44" s="30"/>
      <c r="B44" s="43" t="s">
        <v>84</v>
      </c>
      <c r="C44" s="33" t="s">
        <v>31</v>
      </c>
      <c r="D44" s="33"/>
      <c r="E44" s="36">
        <f>SUM(E30:E42)</f>
        <v>0</v>
      </c>
      <c r="F44" s="36"/>
      <c r="G44" s="36">
        <f>SUM(G30:G42)</f>
        <v>0</v>
      </c>
      <c r="H44" s="30"/>
      <c r="I44" s="36">
        <f>SUM(I30:I42)</f>
        <v>0</v>
      </c>
      <c r="J44" s="30"/>
      <c r="K44" s="36">
        <f>SUM(K30:K42)</f>
        <v>0</v>
      </c>
      <c r="L44" s="30"/>
      <c r="M44" s="36">
        <f>SUM(M30:M42)</f>
        <v>0</v>
      </c>
      <c r="N44" s="30"/>
      <c r="O44" s="36">
        <f>SUM(O30:O42)</f>
        <v>0</v>
      </c>
      <c r="P44" s="30"/>
      <c r="Q44" s="30"/>
      <c r="R44" s="30"/>
    </row>
    <row r="45" spans="1:18" ht="15.75" x14ac:dyDescent="0.25">
      <c r="A45" s="30"/>
      <c r="B45" s="43"/>
      <c r="C45" s="33"/>
      <c r="D45" s="33"/>
      <c r="E45" s="36"/>
      <c r="F45" s="36"/>
      <c r="G45" s="36"/>
      <c r="H45" s="30"/>
      <c r="I45" s="36"/>
      <c r="J45" s="30"/>
      <c r="K45" s="36"/>
      <c r="L45" s="30"/>
      <c r="M45" s="36"/>
      <c r="N45" s="30"/>
      <c r="O45" s="36"/>
      <c r="P45" s="30"/>
      <c r="Q45" s="30"/>
      <c r="R45" s="30"/>
    </row>
    <row r="46" spans="1:18" ht="15.75" x14ac:dyDescent="0.25">
      <c r="A46" s="3" t="s">
        <v>32</v>
      </c>
      <c r="B46" s="4"/>
      <c r="C46" s="4"/>
      <c r="D46" s="4"/>
      <c r="E46" s="4"/>
      <c r="F46" s="4"/>
      <c r="G46" s="4"/>
      <c r="H46" s="4"/>
      <c r="I46" s="4"/>
      <c r="J46" s="4"/>
      <c r="K46" s="4"/>
      <c r="L46" s="4"/>
      <c r="M46" s="4"/>
      <c r="N46" s="4"/>
      <c r="O46" s="4"/>
      <c r="P46" s="4"/>
      <c r="Q46" s="30"/>
      <c r="R46" s="30"/>
    </row>
    <row r="47" spans="1:18" ht="15.75" x14ac:dyDescent="0.25">
      <c r="A47" s="30"/>
      <c r="B47" s="30"/>
      <c r="C47" s="30"/>
      <c r="D47" s="30"/>
      <c r="E47" s="160" t="s">
        <v>8</v>
      </c>
      <c r="F47" s="160"/>
      <c r="G47" s="161"/>
      <c r="H47" s="166" t="s">
        <v>25</v>
      </c>
      <c r="I47" s="154"/>
      <c r="J47" s="154"/>
      <c r="K47" s="154"/>
      <c r="L47" s="166" t="s">
        <v>26</v>
      </c>
      <c r="M47" s="154"/>
      <c r="N47" s="154"/>
      <c r="O47" s="154"/>
      <c r="P47" s="30"/>
      <c r="Q47" s="30"/>
      <c r="R47" s="30"/>
    </row>
    <row r="48" spans="1:18" ht="15.75" x14ac:dyDescent="0.25">
      <c r="A48" s="30"/>
      <c r="B48" s="30"/>
      <c r="C48" s="30"/>
      <c r="D48" s="30"/>
      <c r="E48" s="34" t="s">
        <v>2</v>
      </c>
      <c r="F48" s="34"/>
      <c r="G48" s="34" t="s">
        <v>3</v>
      </c>
      <c r="H48" s="35"/>
      <c r="I48" s="34" t="s">
        <v>4</v>
      </c>
      <c r="J48" s="34"/>
      <c r="K48" s="34" t="s">
        <v>5</v>
      </c>
      <c r="L48" s="35"/>
      <c r="M48" s="34" t="s">
        <v>6</v>
      </c>
      <c r="N48" s="34"/>
      <c r="O48" s="34" t="s">
        <v>7</v>
      </c>
      <c r="P48" s="30"/>
      <c r="Q48" s="30"/>
      <c r="R48" s="30"/>
    </row>
    <row r="49" spans="1:18" ht="15.75" x14ac:dyDescent="0.25">
      <c r="A49" s="30"/>
      <c r="B49" s="5" t="s">
        <v>126</v>
      </c>
      <c r="C49" s="6"/>
      <c r="D49" s="6"/>
      <c r="E49" s="6"/>
      <c r="F49" s="6"/>
      <c r="G49" s="6"/>
      <c r="H49" s="6"/>
      <c r="I49" s="6"/>
      <c r="J49" s="6"/>
      <c r="K49" s="6"/>
      <c r="L49" s="6"/>
      <c r="M49" s="6"/>
      <c r="N49" s="6"/>
      <c r="O49" s="6"/>
      <c r="P49" s="6"/>
      <c r="Q49" s="30"/>
      <c r="R49" s="30"/>
    </row>
    <row r="50" spans="1:18" s="30" customFormat="1" ht="6.95" customHeight="1" x14ac:dyDescent="0.25">
      <c r="B50" s="40"/>
    </row>
    <row r="51" spans="1:18" s="8" customFormat="1" ht="15.75" x14ac:dyDescent="0.25">
      <c r="A51" s="30"/>
      <c r="B51" s="40"/>
      <c r="C51" s="49" t="s">
        <v>181</v>
      </c>
      <c r="D51" s="48"/>
      <c r="E51" s="52">
        <v>6778</v>
      </c>
      <c r="F51" s="51"/>
      <c r="G51" s="52">
        <f>SUM(E51*1.28)</f>
        <v>8675.84</v>
      </c>
      <c r="H51" s="51"/>
      <c r="I51" s="52">
        <f>SUM(G51*1.28)</f>
        <v>11105.075200000001</v>
      </c>
      <c r="J51" s="51"/>
      <c r="K51" s="52">
        <f>SUM(I51*1.28)</f>
        <v>14214.496256000002</v>
      </c>
      <c r="L51" s="51"/>
      <c r="M51" s="52">
        <f>SUM(K51*1.28)</f>
        <v>18194.555207680005</v>
      </c>
      <c r="N51" s="51"/>
      <c r="O51" s="52">
        <f>SUM(M51*1.28)</f>
        <v>23289.030665830407</v>
      </c>
      <c r="P51" s="30"/>
      <c r="Q51" s="30"/>
      <c r="R51" s="30"/>
    </row>
    <row r="52" spans="1:18" ht="6.95" customHeight="1" x14ac:dyDescent="0.25">
      <c r="A52" s="30"/>
      <c r="B52" s="40"/>
      <c r="C52" s="30"/>
      <c r="D52" s="30"/>
      <c r="E52" s="30"/>
      <c r="F52" s="30"/>
      <c r="G52" s="30"/>
      <c r="H52" s="30"/>
      <c r="I52" s="30"/>
      <c r="J52" s="30"/>
      <c r="K52" s="30"/>
      <c r="L52" s="30"/>
      <c r="M52" s="30"/>
      <c r="N52" s="30"/>
      <c r="O52" s="30"/>
      <c r="P52" s="30"/>
      <c r="Q52" s="30"/>
      <c r="R52" s="30"/>
    </row>
    <row r="53" spans="1:18" ht="15.75" x14ac:dyDescent="0.25">
      <c r="A53" s="30"/>
      <c r="B53" s="43" t="s">
        <v>85</v>
      </c>
      <c r="C53" s="33" t="s">
        <v>310</v>
      </c>
      <c r="D53" s="30"/>
      <c r="E53" s="124">
        <v>0</v>
      </c>
      <c r="F53" s="15"/>
      <c r="G53" s="124">
        <v>0</v>
      </c>
      <c r="I53" s="124">
        <v>0</v>
      </c>
      <c r="K53" s="124">
        <v>0</v>
      </c>
      <c r="M53" s="124">
        <v>0</v>
      </c>
      <c r="N53" s="10"/>
      <c r="O53" s="124">
        <v>0</v>
      </c>
      <c r="Q53" s="30"/>
      <c r="R53" s="30"/>
    </row>
    <row r="54" spans="1:18" s="30" customFormat="1" x14ac:dyDescent="0.2">
      <c r="B54" s="43"/>
      <c r="E54" s="50"/>
      <c r="F54" s="38"/>
      <c r="G54" s="50"/>
      <c r="I54" s="50"/>
      <c r="K54" s="50"/>
      <c r="M54" s="50"/>
      <c r="N54" s="38"/>
      <c r="O54" s="50"/>
    </row>
    <row r="55" spans="1:18" ht="15.75" x14ac:dyDescent="0.25">
      <c r="A55" s="30"/>
      <c r="B55" s="43"/>
      <c r="C55" s="30"/>
      <c r="D55" s="30"/>
      <c r="E55" s="154" t="s">
        <v>65</v>
      </c>
      <c r="F55" s="154"/>
      <c r="G55" s="154"/>
      <c r="H55" s="60"/>
      <c r="I55" s="154" t="s">
        <v>64</v>
      </c>
      <c r="J55" s="154"/>
      <c r="K55" s="154"/>
      <c r="L55" s="60"/>
      <c r="M55" s="154" t="s">
        <v>68</v>
      </c>
      <c r="N55" s="154"/>
      <c r="O55" s="154"/>
      <c r="Q55" s="30"/>
      <c r="R55" s="30"/>
    </row>
    <row r="56" spans="1:18" x14ac:dyDescent="0.2">
      <c r="A56" s="30"/>
      <c r="B56" s="43"/>
      <c r="C56" s="30"/>
      <c r="D56" s="30"/>
      <c r="E56" s="155" t="s">
        <v>35</v>
      </c>
      <c r="F56" s="155"/>
      <c r="G56" s="155"/>
      <c r="H56" s="60"/>
      <c r="I56" s="155" t="s">
        <v>66</v>
      </c>
      <c r="J56" s="155"/>
      <c r="K56" s="155"/>
      <c r="L56" s="60"/>
      <c r="M56" s="155" t="s">
        <v>91</v>
      </c>
      <c r="N56" s="155"/>
      <c r="O56" s="155"/>
      <c r="P56" s="60"/>
      <c r="Q56" s="30"/>
      <c r="R56" s="30"/>
    </row>
    <row r="57" spans="1:18" ht="15.75" x14ac:dyDescent="0.25">
      <c r="A57" s="30"/>
      <c r="B57" s="5" t="s">
        <v>34</v>
      </c>
      <c r="C57" s="6"/>
      <c r="D57" s="6"/>
      <c r="E57" s="6"/>
      <c r="F57" s="6"/>
      <c r="G57" s="6"/>
      <c r="H57" s="6"/>
      <c r="I57" s="6"/>
      <c r="J57" s="6"/>
      <c r="K57" s="6"/>
      <c r="L57" s="6"/>
      <c r="M57" s="6"/>
      <c r="N57" s="6"/>
      <c r="O57" s="6"/>
      <c r="P57" s="6"/>
      <c r="Q57" s="30"/>
      <c r="R57" s="30"/>
    </row>
    <row r="58" spans="1:18" s="30" customFormat="1" ht="6.95" customHeight="1" x14ac:dyDescent="0.2">
      <c r="B58" s="43"/>
      <c r="E58" s="168"/>
      <c r="F58" s="168"/>
      <c r="G58" s="168"/>
      <c r="I58" s="38"/>
      <c r="K58" s="38"/>
      <c r="M58" s="38"/>
      <c r="N58" s="38"/>
      <c r="O58" s="38"/>
    </row>
    <row r="59" spans="1:18" x14ac:dyDescent="0.2">
      <c r="A59" s="30"/>
      <c r="B59" s="43" t="s">
        <v>81</v>
      </c>
      <c r="C59" s="30" t="s">
        <v>41</v>
      </c>
      <c r="D59" s="30"/>
      <c r="E59" s="156" t="s">
        <v>74</v>
      </c>
      <c r="F59" s="156"/>
      <c r="G59" s="156"/>
      <c r="H59" s="61"/>
      <c r="I59" s="156" t="s">
        <v>74</v>
      </c>
      <c r="J59" s="156"/>
      <c r="K59" s="156"/>
      <c r="L59" s="30"/>
      <c r="M59" s="124">
        <v>0</v>
      </c>
      <c r="N59" s="62"/>
      <c r="O59" s="123" t="s">
        <v>74</v>
      </c>
      <c r="P59" s="30"/>
      <c r="Q59" s="30"/>
      <c r="R59" s="30"/>
    </row>
    <row r="60" spans="1:18" s="30" customFormat="1" ht="6.95" customHeight="1" x14ac:dyDescent="0.2">
      <c r="B60" s="43"/>
      <c r="E60" s="64"/>
      <c r="F60" s="64"/>
      <c r="G60" s="64"/>
      <c r="H60" s="61"/>
      <c r="I60" s="64"/>
      <c r="J60" s="61"/>
      <c r="K60" s="64"/>
      <c r="M60" s="63"/>
      <c r="N60" s="38"/>
      <c r="O60" s="62"/>
    </row>
    <row r="61" spans="1:18" x14ac:dyDescent="0.2">
      <c r="A61" s="30"/>
      <c r="B61" s="43" t="s">
        <v>86</v>
      </c>
      <c r="C61" s="30" t="s">
        <v>36</v>
      </c>
      <c r="D61" s="30"/>
      <c r="E61" s="156" t="s">
        <v>74</v>
      </c>
      <c r="F61" s="156"/>
      <c r="G61" s="156"/>
      <c r="H61" s="61"/>
      <c r="I61" s="156" t="s">
        <v>74</v>
      </c>
      <c r="J61" s="156"/>
      <c r="K61" s="156"/>
      <c r="L61" s="30"/>
      <c r="M61" s="124">
        <v>0</v>
      </c>
      <c r="N61" s="38"/>
      <c r="O61" s="123" t="s">
        <v>74</v>
      </c>
      <c r="P61" s="30"/>
      <c r="Q61" s="30"/>
      <c r="R61" s="30"/>
    </row>
    <row r="62" spans="1:18" s="30" customFormat="1" ht="6.95" customHeight="1" x14ac:dyDescent="0.2">
      <c r="B62" s="43"/>
      <c r="E62" s="64"/>
      <c r="F62" s="64"/>
      <c r="G62" s="64"/>
      <c r="H62" s="61"/>
      <c r="I62" s="64"/>
      <c r="J62" s="61"/>
      <c r="K62" s="64"/>
      <c r="M62" s="63"/>
      <c r="N62" s="38"/>
      <c r="O62" s="62"/>
    </row>
    <row r="63" spans="1:18" x14ac:dyDescent="0.2">
      <c r="A63" s="30"/>
      <c r="B63" s="43" t="s">
        <v>88</v>
      </c>
      <c r="C63" s="30" t="s">
        <v>37</v>
      </c>
      <c r="D63" s="30"/>
      <c r="E63" s="156" t="s">
        <v>74</v>
      </c>
      <c r="F63" s="156"/>
      <c r="G63" s="156"/>
      <c r="H63" s="61"/>
      <c r="I63" s="156" t="s">
        <v>74</v>
      </c>
      <c r="J63" s="156"/>
      <c r="K63" s="156"/>
      <c r="L63" s="30"/>
      <c r="M63" s="124">
        <v>0</v>
      </c>
      <c r="N63" s="38"/>
      <c r="O63" s="123" t="s">
        <v>74</v>
      </c>
      <c r="P63" s="30"/>
      <c r="Q63" s="30"/>
      <c r="R63" s="30"/>
    </row>
    <row r="64" spans="1:18" s="30" customFormat="1" ht="6.95" customHeight="1" x14ac:dyDescent="0.2">
      <c r="B64" s="43"/>
      <c r="E64" s="61"/>
      <c r="F64" s="61"/>
      <c r="G64" s="61"/>
      <c r="H64" s="61"/>
      <c r="I64" s="61"/>
      <c r="J64" s="61"/>
      <c r="K64" s="61"/>
      <c r="M64" s="63"/>
      <c r="N64" s="38"/>
      <c r="O64" s="62"/>
    </row>
    <row r="65" spans="1:18" ht="15.6" customHeight="1" x14ac:dyDescent="0.2">
      <c r="A65" s="30"/>
      <c r="B65" s="43" t="s">
        <v>87</v>
      </c>
      <c r="C65" s="30" t="s">
        <v>38</v>
      </c>
      <c r="D65" s="30"/>
      <c r="E65" s="156" t="s">
        <v>74</v>
      </c>
      <c r="F65" s="156"/>
      <c r="G65" s="156"/>
      <c r="H65" s="61"/>
      <c r="I65" s="156" t="s">
        <v>74</v>
      </c>
      <c r="J65" s="156"/>
      <c r="K65" s="156"/>
      <c r="L65" s="30"/>
      <c r="M65" s="124">
        <v>0</v>
      </c>
      <c r="N65" s="38"/>
      <c r="O65" s="123" t="s">
        <v>74</v>
      </c>
      <c r="P65" s="30"/>
      <c r="Q65" s="30"/>
      <c r="R65" s="30"/>
    </row>
    <row r="66" spans="1:18" s="30" customFormat="1" ht="6.95" customHeight="1" x14ac:dyDescent="0.2">
      <c r="B66" s="43"/>
      <c r="E66" s="61"/>
      <c r="F66" s="61"/>
      <c r="G66" s="61"/>
      <c r="H66" s="61"/>
      <c r="I66" s="61"/>
      <c r="J66" s="61"/>
      <c r="K66" s="61"/>
      <c r="M66" s="63"/>
      <c r="N66" s="38"/>
      <c r="O66" s="62"/>
    </row>
    <row r="67" spans="1:18" x14ac:dyDescent="0.2">
      <c r="A67" s="30"/>
      <c r="B67" s="43" t="s">
        <v>93</v>
      </c>
      <c r="C67" s="30" t="s">
        <v>215</v>
      </c>
      <c r="D67" s="30"/>
      <c r="E67" s="156" t="s">
        <v>74</v>
      </c>
      <c r="F67" s="156"/>
      <c r="G67" s="156"/>
      <c r="H67" s="61"/>
      <c r="I67" s="156" t="s">
        <v>74</v>
      </c>
      <c r="J67" s="156"/>
      <c r="K67" s="156"/>
      <c r="L67" s="30"/>
      <c r="M67" s="124">
        <v>0</v>
      </c>
      <c r="N67" s="38"/>
      <c r="O67" s="123" t="s">
        <v>74</v>
      </c>
      <c r="P67" s="30"/>
      <c r="Q67" s="30"/>
      <c r="R67" s="30"/>
    </row>
    <row r="68" spans="1:18" s="30" customFormat="1" ht="6.95" customHeight="1" x14ac:dyDescent="0.2">
      <c r="B68" s="43"/>
      <c r="E68" s="65"/>
      <c r="F68" s="65"/>
      <c r="G68" s="65"/>
      <c r="H68" s="61"/>
      <c r="I68" s="64"/>
      <c r="J68" s="61"/>
      <c r="K68" s="64"/>
      <c r="M68" s="63"/>
      <c r="N68" s="38"/>
      <c r="O68" s="62"/>
    </row>
    <row r="69" spans="1:18" x14ac:dyDescent="0.2">
      <c r="A69" s="30"/>
      <c r="B69" s="43" t="s">
        <v>94</v>
      </c>
      <c r="C69" s="30" t="s">
        <v>61</v>
      </c>
      <c r="D69" s="30"/>
      <c r="E69" s="156" t="s">
        <v>74</v>
      </c>
      <c r="F69" s="156"/>
      <c r="G69" s="156"/>
      <c r="H69" s="61"/>
      <c r="I69" s="156" t="s">
        <v>74</v>
      </c>
      <c r="J69" s="156"/>
      <c r="K69" s="156"/>
      <c r="L69" s="30"/>
      <c r="M69" s="124">
        <v>0</v>
      </c>
      <c r="N69" s="38"/>
      <c r="O69" s="123" t="s">
        <v>74</v>
      </c>
      <c r="P69" s="30"/>
      <c r="Q69" s="30"/>
      <c r="R69" s="30"/>
    </row>
    <row r="70" spans="1:18" s="30" customFormat="1" ht="6.95" customHeight="1" x14ac:dyDescent="0.2">
      <c r="E70" s="64"/>
      <c r="F70" s="64"/>
      <c r="G70" s="64"/>
      <c r="H70" s="61"/>
      <c r="I70" s="64"/>
      <c r="J70" s="61"/>
      <c r="K70" s="64"/>
      <c r="M70" s="63"/>
      <c r="N70" s="38"/>
      <c r="O70" s="62"/>
    </row>
    <row r="71" spans="1:18" x14ac:dyDescent="0.2">
      <c r="A71" s="30"/>
      <c r="B71" s="43" t="s">
        <v>95</v>
      </c>
      <c r="C71" s="30" t="s">
        <v>63</v>
      </c>
      <c r="D71" s="30"/>
      <c r="E71" s="156" t="s">
        <v>74</v>
      </c>
      <c r="F71" s="156"/>
      <c r="G71" s="156"/>
      <c r="H71" s="61"/>
      <c r="I71" s="156" t="s">
        <v>74</v>
      </c>
      <c r="J71" s="156"/>
      <c r="K71" s="156"/>
      <c r="L71" s="30"/>
      <c r="M71" s="124">
        <v>0</v>
      </c>
      <c r="N71" s="38"/>
      <c r="O71" s="123" t="s">
        <v>74</v>
      </c>
      <c r="P71" s="30"/>
      <c r="Q71" s="30"/>
      <c r="R71" s="30"/>
    </row>
    <row r="72" spans="1:18" s="30" customFormat="1" ht="6.95" customHeight="1" x14ac:dyDescent="0.2">
      <c r="B72" s="43"/>
      <c r="E72" s="64"/>
      <c r="F72" s="64"/>
      <c r="G72" s="64"/>
      <c r="H72" s="61"/>
      <c r="I72" s="64"/>
      <c r="J72" s="61"/>
      <c r="K72" s="64"/>
      <c r="M72" s="63"/>
      <c r="N72" s="38"/>
      <c r="O72" s="62"/>
    </row>
    <row r="73" spans="1:18" x14ac:dyDescent="0.2">
      <c r="A73" s="30"/>
      <c r="B73" s="43" t="s">
        <v>96</v>
      </c>
      <c r="C73" s="30" t="s">
        <v>48</v>
      </c>
      <c r="D73" s="30"/>
      <c r="E73" s="156" t="s">
        <v>74</v>
      </c>
      <c r="F73" s="156"/>
      <c r="G73" s="156"/>
      <c r="H73" s="61"/>
      <c r="I73" s="156" t="s">
        <v>74</v>
      </c>
      <c r="J73" s="156"/>
      <c r="K73" s="156"/>
      <c r="L73" s="30"/>
      <c r="M73" s="124">
        <v>0</v>
      </c>
      <c r="N73" s="38"/>
      <c r="O73" s="123" t="s">
        <v>74</v>
      </c>
      <c r="P73" s="30"/>
      <c r="Q73" s="30"/>
      <c r="R73" s="30"/>
    </row>
    <row r="74" spans="1:18" s="30" customFormat="1" ht="6.95" customHeight="1" x14ac:dyDescent="0.2">
      <c r="B74" s="43"/>
      <c r="E74" s="61"/>
      <c r="F74" s="61"/>
      <c r="G74" s="61"/>
      <c r="H74" s="61"/>
      <c r="I74" s="61"/>
      <c r="J74" s="61"/>
      <c r="K74" s="61"/>
      <c r="M74" s="63"/>
      <c r="N74" s="38"/>
      <c r="O74" s="62"/>
    </row>
    <row r="75" spans="1:18" x14ac:dyDescent="0.2">
      <c r="A75" s="30"/>
      <c r="B75" s="43" t="s">
        <v>97</v>
      </c>
      <c r="C75" s="30" t="s">
        <v>47</v>
      </c>
      <c r="D75" s="30"/>
      <c r="E75" s="156" t="s">
        <v>74</v>
      </c>
      <c r="F75" s="156"/>
      <c r="G75" s="156"/>
      <c r="H75" s="61"/>
      <c r="I75" s="156" t="s">
        <v>74</v>
      </c>
      <c r="J75" s="156"/>
      <c r="K75" s="156"/>
      <c r="L75" s="30"/>
      <c r="M75" s="124">
        <v>0</v>
      </c>
      <c r="N75" s="38"/>
      <c r="O75" s="123" t="s">
        <v>74</v>
      </c>
      <c r="P75" s="30"/>
      <c r="Q75" s="30"/>
      <c r="R75" s="30"/>
    </row>
    <row r="76" spans="1:18" s="30" customFormat="1" ht="6.95" customHeight="1" x14ac:dyDescent="0.2">
      <c r="B76" s="43"/>
      <c r="E76" s="65"/>
      <c r="F76" s="65"/>
      <c r="G76" s="65"/>
      <c r="H76" s="61"/>
      <c r="I76" s="64"/>
      <c r="J76" s="61"/>
      <c r="K76" s="64"/>
      <c r="M76" s="63"/>
      <c r="N76" s="38"/>
      <c r="O76" s="62"/>
    </row>
    <row r="77" spans="1:18" x14ac:dyDescent="0.2">
      <c r="A77" s="30"/>
      <c r="B77" s="43" t="s">
        <v>98</v>
      </c>
      <c r="C77" s="30" t="s">
        <v>46</v>
      </c>
      <c r="D77" s="30"/>
      <c r="E77" s="156" t="s">
        <v>74</v>
      </c>
      <c r="F77" s="156"/>
      <c r="G77" s="156"/>
      <c r="H77" s="61"/>
      <c r="I77" s="156" t="s">
        <v>74</v>
      </c>
      <c r="J77" s="156"/>
      <c r="K77" s="156"/>
      <c r="L77" s="30"/>
      <c r="M77" s="124">
        <v>0</v>
      </c>
      <c r="N77" s="38"/>
      <c r="O77" s="123" t="s">
        <v>74</v>
      </c>
      <c r="P77" s="30"/>
      <c r="Q77" s="30"/>
      <c r="R77" s="30"/>
    </row>
    <row r="78" spans="1:18" s="30" customFormat="1" ht="6.95" customHeight="1" x14ac:dyDescent="0.2">
      <c r="B78" s="43"/>
      <c r="E78" s="64"/>
      <c r="F78" s="64"/>
      <c r="G78" s="64"/>
      <c r="H78" s="61"/>
      <c r="I78" s="64"/>
      <c r="J78" s="61"/>
      <c r="K78" s="64"/>
      <c r="M78" s="63"/>
      <c r="N78" s="38"/>
      <c r="O78" s="62"/>
    </row>
    <row r="79" spans="1:18" x14ac:dyDescent="0.2">
      <c r="A79" s="30"/>
      <c r="B79" s="43" t="s">
        <v>99</v>
      </c>
      <c r="C79" s="30" t="s">
        <v>57</v>
      </c>
      <c r="D79" s="30"/>
      <c r="E79" s="156" t="s">
        <v>74</v>
      </c>
      <c r="F79" s="156"/>
      <c r="G79" s="156"/>
      <c r="H79" s="61"/>
      <c r="I79" s="156" t="s">
        <v>74</v>
      </c>
      <c r="J79" s="156"/>
      <c r="K79" s="156"/>
      <c r="L79" s="30"/>
      <c r="M79" s="124">
        <v>0</v>
      </c>
      <c r="N79" s="38"/>
      <c r="O79" s="123" t="s">
        <v>74</v>
      </c>
      <c r="P79" s="30"/>
      <c r="Q79" s="30"/>
      <c r="R79" s="30"/>
    </row>
    <row r="80" spans="1:18" s="30" customFormat="1" ht="6.95" customHeight="1" x14ac:dyDescent="0.2">
      <c r="E80" s="64"/>
      <c r="F80" s="64"/>
      <c r="G80" s="64"/>
      <c r="H80" s="61"/>
      <c r="I80" s="64"/>
      <c r="J80" s="61"/>
      <c r="K80" s="64"/>
      <c r="M80" s="63"/>
      <c r="N80" s="38"/>
      <c r="O80" s="62"/>
    </row>
    <row r="81" spans="1:18" x14ac:dyDescent="0.2">
      <c r="A81" s="30"/>
      <c r="B81" s="43" t="s">
        <v>100</v>
      </c>
      <c r="C81" s="30" t="s">
        <v>58</v>
      </c>
      <c r="D81" s="30"/>
      <c r="E81" s="156" t="s">
        <v>74</v>
      </c>
      <c r="F81" s="156"/>
      <c r="G81" s="156"/>
      <c r="H81" s="61"/>
      <c r="I81" s="156" t="s">
        <v>74</v>
      </c>
      <c r="J81" s="156"/>
      <c r="K81" s="156"/>
      <c r="L81" s="30"/>
      <c r="M81" s="124">
        <v>0</v>
      </c>
      <c r="N81" s="38"/>
      <c r="O81" s="123" t="s">
        <v>74</v>
      </c>
      <c r="P81" s="30"/>
      <c r="Q81" s="30"/>
      <c r="R81" s="30"/>
    </row>
    <row r="82" spans="1:18" s="30" customFormat="1" ht="6.95" customHeight="1" x14ac:dyDescent="0.2">
      <c r="B82" s="43"/>
      <c r="E82" s="61"/>
      <c r="F82" s="61"/>
      <c r="G82" s="61"/>
      <c r="H82" s="61"/>
      <c r="I82" s="61"/>
      <c r="J82" s="61"/>
      <c r="K82" s="61"/>
      <c r="M82" s="63"/>
      <c r="N82" s="38"/>
      <c r="O82" s="62"/>
    </row>
    <row r="83" spans="1:18" x14ac:dyDescent="0.2">
      <c r="A83" s="30"/>
      <c r="B83" s="43" t="s">
        <v>101</v>
      </c>
      <c r="C83" s="30" t="s">
        <v>43</v>
      </c>
      <c r="D83" s="30"/>
      <c r="E83" s="156" t="s">
        <v>74</v>
      </c>
      <c r="F83" s="156"/>
      <c r="G83" s="156"/>
      <c r="H83" s="61"/>
      <c r="I83" s="156" t="s">
        <v>74</v>
      </c>
      <c r="J83" s="156"/>
      <c r="K83" s="156"/>
      <c r="L83" s="30"/>
      <c r="M83" s="124">
        <v>0</v>
      </c>
      <c r="N83" s="38"/>
      <c r="O83" s="123" t="s">
        <v>74</v>
      </c>
      <c r="P83" s="30"/>
      <c r="Q83" s="30"/>
      <c r="R83" s="30"/>
    </row>
    <row r="84" spans="1:18" s="30" customFormat="1" ht="6.95" customHeight="1" x14ac:dyDescent="0.2">
      <c r="B84" s="43"/>
      <c r="E84" s="65"/>
      <c r="F84" s="65"/>
      <c r="G84" s="65"/>
      <c r="H84" s="61"/>
      <c r="I84" s="64"/>
      <c r="J84" s="61"/>
      <c r="K84" s="64"/>
      <c r="M84" s="63"/>
      <c r="N84" s="38"/>
      <c r="O84" s="62"/>
    </row>
    <row r="85" spans="1:18" x14ac:dyDescent="0.2">
      <c r="A85" s="30"/>
      <c r="B85" s="43" t="s">
        <v>102</v>
      </c>
      <c r="C85" s="30" t="s">
        <v>54</v>
      </c>
      <c r="D85" s="30"/>
      <c r="E85" s="156" t="s">
        <v>74</v>
      </c>
      <c r="F85" s="156"/>
      <c r="G85" s="156"/>
      <c r="H85" s="61"/>
      <c r="I85" s="156" t="s">
        <v>74</v>
      </c>
      <c r="J85" s="156"/>
      <c r="K85" s="156"/>
      <c r="L85" s="30"/>
      <c r="M85" s="124">
        <v>0</v>
      </c>
      <c r="N85" s="38"/>
      <c r="O85" s="123" t="s">
        <v>74</v>
      </c>
      <c r="P85" s="30"/>
      <c r="Q85" s="30"/>
      <c r="R85" s="30"/>
    </row>
    <row r="86" spans="1:18" s="30" customFormat="1" ht="6.95" customHeight="1" x14ac:dyDescent="0.2">
      <c r="B86" s="43"/>
      <c r="E86" s="64"/>
      <c r="F86" s="64"/>
      <c r="G86" s="64"/>
      <c r="H86" s="61"/>
      <c r="I86" s="64"/>
      <c r="J86" s="61"/>
      <c r="K86" s="64"/>
      <c r="M86" s="63"/>
      <c r="N86" s="38"/>
      <c r="O86" s="62"/>
    </row>
    <row r="87" spans="1:18" x14ac:dyDescent="0.2">
      <c r="A87" s="30"/>
      <c r="B87" s="43" t="s">
        <v>103</v>
      </c>
      <c r="C87" s="30" t="s">
        <v>55</v>
      </c>
      <c r="D87" s="30"/>
      <c r="E87" s="156" t="s">
        <v>74</v>
      </c>
      <c r="F87" s="156"/>
      <c r="G87" s="156"/>
      <c r="H87" s="61"/>
      <c r="I87" s="156" t="s">
        <v>74</v>
      </c>
      <c r="J87" s="156"/>
      <c r="K87" s="156"/>
      <c r="L87" s="30"/>
      <c r="M87" s="124">
        <v>0</v>
      </c>
      <c r="N87" s="38"/>
      <c r="O87" s="123" t="s">
        <v>74</v>
      </c>
      <c r="P87" s="30"/>
      <c r="Q87" s="30"/>
      <c r="R87" s="30"/>
    </row>
    <row r="88" spans="1:18" s="30" customFormat="1" ht="6.95" customHeight="1" x14ac:dyDescent="0.2">
      <c r="B88" s="43"/>
      <c r="E88" s="64"/>
      <c r="F88" s="64"/>
      <c r="G88" s="64"/>
      <c r="H88" s="61"/>
      <c r="I88" s="64"/>
      <c r="J88" s="61"/>
      <c r="K88" s="64"/>
      <c r="M88" s="63"/>
      <c r="N88" s="38"/>
      <c r="O88" s="62"/>
    </row>
    <row r="89" spans="1:18" x14ac:dyDescent="0.2">
      <c r="A89" s="30"/>
      <c r="B89" s="43" t="s">
        <v>104</v>
      </c>
      <c r="C89" s="30" t="s">
        <v>40</v>
      </c>
      <c r="D89" s="30"/>
      <c r="E89" s="156" t="s">
        <v>74</v>
      </c>
      <c r="F89" s="156"/>
      <c r="G89" s="156"/>
      <c r="H89" s="61"/>
      <c r="I89" s="156" t="s">
        <v>74</v>
      </c>
      <c r="J89" s="156"/>
      <c r="K89" s="156"/>
      <c r="L89" s="30"/>
      <c r="M89" s="124">
        <v>0</v>
      </c>
      <c r="N89" s="38"/>
      <c r="O89" s="123" t="s">
        <v>74</v>
      </c>
      <c r="P89" s="30"/>
      <c r="Q89" s="30"/>
      <c r="R89" s="30"/>
    </row>
    <row r="90" spans="1:18" s="30" customFormat="1" ht="6.95" customHeight="1" x14ac:dyDescent="0.2">
      <c r="E90" s="61"/>
      <c r="F90" s="61"/>
      <c r="G90" s="61"/>
      <c r="H90" s="61"/>
      <c r="I90" s="61"/>
      <c r="J90" s="61"/>
      <c r="K90" s="61"/>
      <c r="M90" s="63"/>
      <c r="N90" s="38"/>
      <c r="O90" s="62"/>
    </row>
    <row r="91" spans="1:18" x14ac:dyDescent="0.2">
      <c r="A91" s="30"/>
      <c r="B91" s="43" t="s">
        <v>105</v>
      </c>
      <c r="C91" s="30" t="s">
        <v>179</v>
      </c>
      <c r="D91" s="30"/>
      <c r="E91" s="156" t="s">
        <v>74</v>
      </c>
      <c r="F91" s="156"/>
      <c r="G91" s="156"/>
      <c r="H91" s="61"/>
      <c r="I91" s="156" t="s">
        <v>74</v>
      </c>
      <c r="J91" s="156"/>
      <c r="K91" s="156"/>
      <c r="L91" s="30"/>
      <c r="M91" s="124">
        <v>0</v>
      </c>
      <c r="N91" s="38"/>
      <c r="O91" s="123" t="s">
        <v>74</v>
      </c>
      <c r="P91" s="30"/>
      <c r="Q91" s="30"/>
      <c r="R91" s="30"/>
    </row>
    <row r="92" spans="1:18" s="30" customFormat="1" ht="6.95" customHeight="1" x14ac:dyDescent="0.2">
      <c r="B92" s="43"/>
      <c r="E92" s="65"/>
      <c r="F92" s="65"/>
      <c r="G92" s="65"/>
      <c r="H92" s="61"/>
      <c r="I92" s="65"/>
      <c r="J92" s="65"/>
      <c r="K92" s="65"/>
      <c r="M92" s="63"/>
      <c r="N92" s="38"/>
      <c r="O92" s="62"/>
    </row>
    <row r="93" spans="1:18" ht="15.75" customHeight="1" x14ac:dyDescent="0.2">
      <c r="A93" s="30"/>
      <c r="B93" s="43" t="s">
        <v>106</v>
      </c>
      <c r="C93" s="30" t="s">
        <v>178</v>
      </c>
      <c r="D93" s="30"/>
      <c r="E93" s="156" t="s">
        <v>74</v>
      </c>
      <c r="F93" s="156"/>
      <c r="G93" s="156"/>
      <c r="H93" s="61"/>
      <c r="I93" s="156" t="s">
        <v>74</v>
      </c>
      <c r="J93" s="156"/>
      <c r="K93" s="156"/>
      <c r="L93" s="30"/>
      <c r="M93" s="124">
        <v>0</v>
      </c>
      <c r="N93" s="38"/>
      <c r="O93" s="123" t="s">
        <v>74</v>
      </c>
      <c r="P93" s="30"/>
      <c r="Q93" s="30"/>
      <c r="R93" s="30"/>
    </row>
    <row r="94" spans="1:18" s="30" customFormat="1" ht="6.95" customHeight="1" x14ac:dyDescent="0.2">
      <c r="B94" s="43"/>
      <c r="E94" s="65"/>
      <c r="F94" s="65"/>
      <c r="G94" s="65"/>
      <c r="H94" s="61"/>
      <c r="I94" s="65"/>
      <c r="J94" s="65"/>
      <c r="K94" s="65"/>
      <c r="M94" s="63"/>
      <c r="N94" s="38"/>
      <c r="O94" s="62"/>
    </row>
    <row r="95" spans="1:18" ht="15.75" customHeight="1" x14ac:dyDescent="0.2">
      <c r="A95" s="30"/>
      <c r="B95" s="43" t="s">
        <v>107</v>
      </c>
      <c r="C95" s="30" t="s">
        <v>220</v>
      </c>
      <c r="D95" s="30"/>
      <c r="E95" s="156" t="s">
        <v>74</v>
      </c>
      <c r="F95" s="156"/>
      <c r="G95" s="156"/>
      <c r="H95" s="61"/>
      <c r="I95" s="156" t="s">
        <v>74</v>
      </c>
      <c r="J95" s="156"/>
      <c r="K95" s="156"/>
      <c r="L95" s="30"/>
      <c r="M95" s="124">
        <v>0</v>
      </c>
      <c r="N95" s="38"/>
      <c r="O95" s="123" t="s">
        <v>74</v>
      </c>
      <c r="P95" s="30"/>
      <c r="Q95" s="30"/>
      <c r="R95" s="30"/>
    </row>
    <row r="96" spans="1:18" s="30" customFormat="1" ht="6.95" customHeight="1" x14ac:dyDescent="0.2">
      <c r="B96" s="43"/>
      <c r="E96" s="65"/>
      <c r="F96" s="65"/>
      <c r="G96" s="65"/>
      <c r="H96" s="61"/>
      <c r="I96" s="65"/>
      <c r="J96" s="65"/>
      <c r="K96" s="128"/>
      <c r="M96" s="63"/>
      <c r="N96" s="38"/>
      <c r="O96" s="62"/>
    </row>
    <row r="97" spans="1:18" x14ac:dyDescent="0.2">
      <c r="A97" s="30"/>
      <c r="B97" s="43" t="s">
        <v>108</v>
      </c>
      <c r="C97" s="30" t="s">
        <v>56</v>
      </c>
      <c r="D97" s="30"/>
      <c r="E97" s="156" t="s">
        <v>74</v>
      </c>
      <c r="F97" s="156"/>
      <c r="G97" s="156"/>
      <c r="H97" s="61"/>
      <c r="I97" s="156" t="s">
        <v>74</v>
      </c>
      <c r="J97" s="156"/>
      <c r="K97" s="156"/>
      <c r="L97" s="30"/>
      <c r="M97" s="124">
        <v>0</v>
      </c>
      <c r="N97" s="38"/>
      <c r="O97" s="123" t="s">
        <v>74</v>
      </c>
      <c r="P97" s="30"/>
      <c r="Q97" s="30"/>
      <c r="R97" s="30"/>
    </row>
    <row r="98" spans="1:18" s="30" customFormat="1" ht="6.95" customHeight="1" x14ac:dyDescent="0.2">
      <c r="B98" s="43"/>
      <c r="E98" s="64"/>
      <c r="F98" s="64"/>
      <c r="G98" s="64"/>
      <c r="H98" s="61"/>
      <c r="I98" s="64"/>
      <c r="J98" s="61"/>
      <c r="K98" s="64"/>
      <c r="M98" s="63"/>
      <c r="N98" s="38"/>
      <c r="O98" s="62"/>
    </row>
    <row r="99" spans="1:18" x14ac:dyDescent="0.2">
      <c r="A99" s="30"/>
      <c r="B99" s="43" t="s">
        <v>109</v>
      </c>
      <c r="C99" s="30" t="s">
        <v>59</v>
      </c>
      <c r="D99" s="30"/>
      <c r="E99" s="156" t="s">
        <v>74</v>
      </c>
      <c r="F99" s="156"/>
      <c r="G99" s="156"/>
      <c r="H99" s="61"/>
      <c r="I99" s="156" t="s">
        <v>74</v>
      </c>
      <c r="J99" s="156"/>
      <c r="K99" s="156"/>
      <c r="L99" s="30"/>
      <c r="M99" s="124">
        <v>0</v>
      </c>
      <c r="N99" s="38"/>
      <c r="O99" s="123" t="s">
        <v>74</v>
      </c>
      <c r="P99" s="30"/>
      <c r="Q99" s="30"/>
      <c r="R99" s="30"/>
    </row>
    <row r="100" spans="1:18" s="30" customFormat="1" ht="6.95" customHeight="1" x14ac:dyDescent="0.2">
      <c r="B100" s="43"/>
      <c r="E100" s="64"/>
      <c r="F100" s="64"/>
      <c r="G100" s="64"/>
      <c r="H100" s="61"/>
      <c r="I100" s="64"/>
      <c r="J100" s="61"/>
      <c r="K100" s="64"/>
      <c r="M100" s="63"/>
      <c r="N100" s="38"/>
      <c r="O100" s="62"/>
    </row>
    <row r="101" spans="1:18" x14ac:dyDescent="0.2">
      <c r="A101" s="30"/>
      <c r="B101" s="43" t="s">
        <v>110</v>
      </c>
      <c r="C101" s="30" t="s">
        <v>42</v>
      </c>
      <c r="D101" s="30"/>
      <c r="E101" s="156" t="s">
        <v>74</v>
      </c>
      <c r="F101" s="156"/>
      <c r="G101" s="156"/>
      <c r="H101" s="61"/>
      <c r="I101" s="156" t="s">
        <v>74</v>
      </c>
      <c r="J101" s="156"/>
      <c r="K101" s="156"/>
      <c r="L101" s="30"/>
      <c r="M101" s="124">
        <v>0</v>
      </c>
      <c r="N101" s="38"/>
      <c r="O101" s="123" t="s">
        <v>74</v>
      </c>
      <c r="P101" s="30"/>
      <c r="Q101" s="30"/>
      <c r="R101" s="30"/>
    </row>
    <row r="102" spans="1:18" s="30" customFormat="1" ht="6.95" customHeight="1" x14ac:dyDescent="0.2">
      <c r="B102" s="43"/>
      <c r="E102" s="61"/>
      <c r="F102" s="61"/>
      <c r="G102" s="61"/>
      <c r="H102" s="61"/>
      <c r="I102" s="61"/>
      <c r="J102" s="61"/>
      <c r="K102" s="61"/>
      <c r="M102" s="63"/>
      <c r="N102" s="38"/>
      <c r="O102" s="62"/>
    </row>
    <row r="103" spans="1:18" x14ac:dyDescent="0.2">
      <c r="A103" s="30"/>
      <c r="B103" s="43" t="s">
        <v>111</v>
      </c>
      <c r="C103" s="30" t="s">
        <v>50</v>
      </c>
      <c r="D103" s="30"/>
      <c r="E103" s="156" t="s">
        <v>74</v>
      </c>
      <c r="F103" s="156"/>
      <c r="G103" s="156"/>
      <c r="H103" s="61"/>
      <c r="I103" s="156" t="s">
        <v>74</v>
      </c>
      <c r="J103" s="156"/>
      <c r="K103" s="156"/>
      <c r="L103" s="30"/>
      <c r="M103" s="124">
        <v>0</v>
      </c>
      <c r="N103" s="38"/>
      <c r="O103" s="123" t="s">
        <v>74</v>
      </c>
      <c r="P103" s="30"/>
      <c r="Q103" s="30"/>
      <c r="R103" s="30"/>
    </row>
    <row r="104" spans="1:18" s="30" customFormat="1" ht="6.95" customHeight="1" x14ac:dyDescent="0.2">
      <c r="E104" s="64"/>
      <c r="F104" s="64"/>
      <c r="G104" s="64"/>
      <c r="H104" s="61"/>
      <c r="I104" s="64"/>
      <c r="J104" s="61"/>
      <c r="K104" s="64"/>
      <c r="M104" s="63"/>
      <c r="N104" s="38"/>
      <c r="O104" s="62"/>
    </row>
    <row r="105" spans="1:18" x14ac:dyDescent="0.2">
      <c r="A105" s="30"/>
      <c r="B105" s="43" t="s">
        <v>112</v>
      </c>
      <c r="C105" s="30" t="s">
        <v>60</v>
      </c>
      <c r="D105" s="30"/>
      <c r="E105" s="156" t="s">
        <v>74</v>
      </c>
      <c r="F105" s="156"/>
      <c r="G105" s="156"/>
      <c r="H105" s="61"/>
      <c r="I105" s="156" t="s">
        <v>74</v>
      </c>
      <c r="J105" s="156"/>
      <c r="K105" s="156"/>
      <c r="L105" s="30"/>
      <c r="M105" s="124">
        <v>0</v>
      </c>
      <c r="N105" s="38"/>
      <c r="O105" s="123" t="s">
        <v>74</v>
      </c>
      <c r="P105" s="30"/>
      <c r="Q105" s="30"/>
      <c r="R105" s="30"/>
    </row>
    <row r="106" spans="1:18" s="30" customFormat="1" ht="6.95" customHeight="1" x14ac:dyDescent="0.2">
      <c r="B106" s="43"/>
      <c r="E106" s="64"/>
      <c r="F106" s="64"/>
      <c r="G106" s="64"/>
      <c r="H106" s="61"/>
      <c r="I106" s="64"/>
      <c r="J106" s="61"/>
      <c r="K106" s="64"/>
      <c r="M106" s="63"/>
      <c r="N106" s="38"/>
      <c r="O106" s="62"/>
    </row>
    <row r="107" spans="1:18" x14ac:dyDescent="0.2">
      <c r="A107" s="30"/>
      <c r="B107" s="43" t="s">
        <v>113</v>
      </c>
      <c r="C107" s="30" t="s">
        <v>62</v>
      </c>
      <c r="D107" s="30"/>
      <c r="E107" s="156" t="s">
        <v>74</v>
      </c>
      <c r="F107" s="156"/>
      <c r="G107" s="156"/>
      <c r="H107" s="61"/>
      <c r="I107" s="156" t="s">
        <v>74</v>
      </c>
      <c r="J107" s="156"/>
      <c r="K107" s="156"/>
      <c r="L107" s="30"/>
      <c r="M107" s="124">
        <v>0</v>
      </c>
      <c r="N107" s="38"/>
      <c r="O107" s="123" t="s">
        <v>74</v>
      </c>
      <c r="P107" s="30"/>
      <c r="Q107" s="30"/>
      <c r="R107" s="30"/>
    </row>
    <row r="108" spans="1:18" s="30" customFormat="1" ht="6.95" customHeight="1" x14ac:dyDescent="0.2">
      <c r="B108" s="43"/>
      <c r="E108" s="64"/>
      <c r="F108" s="64"/>
      <c r="G108" s="64"/>
      <c r="H108" s="61"/>
      <c r="I108" s="64"/>
      <c r="J108" s="61"/>
      <c r="K108" s="64"/>
      <c r="M108" s="63"/>
      <c r="N108" s="38"/>
      <c r="O108" s="62"/>
    </row>
    <row r="109" spans="1:18" x14ac:dyDescent="0.2">
      <c r="A109" s="30"/>
      <c r="B109" s="43" t="s">
        <v>114</v>
      </c>
      <c r="C109" s="30" t="s">
        <v>49</v>
      </c>
      <c r="D109" s="30"/>
      <c r="E109" s="156" t="s">
        <v>74</v>
      </c>
      <c r="F109" s="156"/>
      <c r="G109" s="156"/>
      <c r="H109" s="61"/>
      <c r="I109" s="156" t="s">
        <v>74</v>
      </c>
      <c r="J109" s="156"/>
      <c r="K109" s="156"/>
      <c r="L109" s="30"/>
      <c r="M109" s="124">
        <v>0</v>
      </c>
      <c r="N109" s="38"/>
      <c r="O109" s="123" t="s">
        <v>74</v>
      </c>
      <c r="P109" s="30"/>
      <c r="Q109" s="30"/>
      <c r="R109" s="30"/>
    </row>
    <row r="110" spans="1:18" s="30" customFormat="1" ht="6.95" customHeight="1" x14ac:dyDescent="0.2">
      <c r="E110" s="61"/>
      <c r="F110" s="61"/>
      <c r="G110" s="61"/>
      <c r="H110" s="61"/>
      <c r="I110" s="61"/>
      <c r="J110" s="61"/>
      <c r="K110" s="61"/>
      <c r="M110" s="63"/>
      <c r="N110" s="38"/>
      <c r="O110" s="62"/>
    </row>
    <row r="111" spans="1:18" x14ac:dyDescent="0.2">
      <c r="A111" s="30"/>
      <c r="B111" s="43" t="s">
        <v>115</v>
      </c>
      <c r="C111" s="30" t="s">
        <v>45</v>
      </c>
      <c r="D111" s="30"/>
      <c r="E111" s="156" t="s">
        <v>74</v>
      </c>
      <c r="F111" s="156"/>
      <c r="G111" s="156"/>
      <c r="H111" s="61"/>
      <c r="I111" s="156" t="s">
        <v>74</v>
      </c>
      <c r="J111" s="156"/>
      <c r="K111" s="156"/>
      <c r="L111" s="30"/>
      <c r="M111" s="124">
        <v>0</v>
      </c>
      <c r="N111" s="38"/>
      <c r="O111" s="123" t="s">
        <v>74</v>
      </c>
      <c r="P111" s="30"/>
      <c r="Q111" s="30"/>
      <c r="R111" s="30"/>
    </row>
    <row r="112" spans="1:18" s="30" customFormat="1" ht="6.95" customHeight="1" x14ac:dyDescent="0.2">
      <c r="B112" s="43"/>
      <c r="E112" s="65"/>
      <c r="F112" s="65"/>
      <c r="G112" s="65"/>
      <c r="H112" s="61"/>
      <c r="I112" s="65"/>
      <c r="J112" s="65"/>
      <c r="K112" s="65"/>
      <c r="M112" s="50"/>
      <c r="N112" s="38"/>
      <c r="O112" s="66"/>
    </row>
    <row r="113" spans="1:18" ht="15.75" customHeight="1" x14ac:dyDescent="0.2">
      <c r="A113" s="30"/>
      <c r="B113" s="43" t="s">
        <v>116</v>
      </c>
      <c r="C113" s="30" t="s">
        <v>219</v>
      </c>
      <c r="D113" s="30"/>
      <c r="E113" s="156" t="s">
        <v>74</v>
      </c>
      <c r="F113" s="156"/>
      <c r="G113" s="156"/>
      <c r="H113" s="61"/>
      <c r="I113" s="156" t="s">
        <v>74</v>
      </c>
      <c r="J113" s="156"/>
      <c r="K113" s="156"/>
      <c r="L113" s="30"/>
      <c r="M113" s="124">
        <v>0</v>
      </c>
      <c r="N113" s="38"/>
      <c r="O113" s="123" t="s">
        <v>74</v>
      </c>
      <c r="P113" s="30"/>
      <c r="Q113" s="30"/>
      <c r="R113" s="30"/>
    </row>
    <row r="114" spans="1:18" s="30" customFormat="1" ht="6.95" customHeight="1" x14ac:dyDescent="0.2">
      <c r="B114" s="43"/>
      <c r="E114" s="65"/>
      <c r="F114" s="65"/>
      <c r="G114" s="65"/>
      <c r="H114" s="61"/>
      <c r="I114" s="64"/>
      <c r="J114" s="61"/>
      <c r="K114" s="64"/>
      <c r="M114" s="63"/>
      <c r="N114" s="38"/>
      <c r="O114" s="62"/>
    </row>
    <row r="115" spans="1:18" x14ac:dyDescent="0.2">
      <c r="A115" s="30"/>
      <c r="B115" s="43" t="s">
        <v>117</v>
      </c>
      <c r="C115" s="30" t="s">
        <v>44</v>
      </c>
      <c r="D115" s="30"/>
      <c r="E115" s="156" t="s">
        <v>74</v>
      </c>
      <c r="F115" s="156"/>
      <c r="G115" s="156"/>
      <c r="H115" s="61"/>
      <c r="I115" s="156" t="s">
        <v>74</v>
      </c>
      <c r="J115" s="156"/>
      <c r="K115" s="156"/>
      <c r="L115" s="30"/>
      <c r="M115" s="124">
        <v>0</v>
      </c>
      <c r="N115" s="38"/>
      <c r="O115" s="123" t="s">
        <v>74</v>
      </c>
      <c r="P115" s="30"/>
      <c r="Q115" s="30"/>
      <c r="R115" s="30"/>
    </row>
    <row r="116" spans="1:18" s="30" customFormat="1" ht="6.95" customHeight="1" x14ac:dyDescent="0.2">
      <c r="E116" s="64"/>
      <c r="F116" s="64"/>
      <c r="G116" s="64"/>
      <c r="H116" s="61"/>
      <c r="I116" s="64"/>
      <c r="J116" s="61"/>
      <c r="K116" s="64"/>
      <c r="M116" s="63"/>
      <c r="N116" s="38"/>
      <c r="O116" s="62"/>
    </row>
    <row r="117" spans="1:18" ht="15.75" customHeight="1" x14ac:dyDescent="0.2">
      <c r="A117" s="30"/>
      <c r="B117" s="43" t="s">
        <v>118</v>
      </c>
      <c r="C117" s="30" t="s">
        <v>216</v>
      </c>
      <c r="D117" s="30"/>
      <c r="E117" s="156" t="s">
        <v>74</v>
      </c>
      <c r="F117" s="156"/>
      <c r="G117" s="156"/>
      <c r="H117" s="61"/>
      <c r="I117" s="156" t="s">
        <v>74</v>
      </c>
      <c r="J117" s="156"/>
      <c r="K117" s="156"/>
      <c r="L117" s="30"/>
      <c r="M117" s="124">
        <v>0</v>
      </c>
      <c r="N117" s="38"/>
      <c r="O117" s="123" t="s">
        <v>74</v>
      </c>
      <c r="P117" s="30"/>
      <c r="Q117" s="30"/>
      <c r="R117" s="30"/>
    </row>
    <row r="118" spans="1:18" s="30" customFormat="1" ht="6.95" customHeight="1" x14ac:dyDescent="0.2">
      <c r="B118" s="43"/>
      <c r="E118" s="64"/>
      <c r="F118" s="64"/>
      <c r="G118" s="64"/>
      <c r="H118" s="61"/>
      <c r="I118" s="64"/>
      <c r="J118" s="61"/>
      <c r="K118" s="64"/>
      <c r="M118" s="63"/>
      <c r="N118" s="38"/>
      <c r="O118" s="62"/>
    </row>
    <row r="119" spans="1:18" x14ac:dyDescent="0.2">
      <c r="A119" s="30"/>
      <c r="B119" s="43" t="s">
        <v>119</v>
      </c>
      <c r="C119" s="30" t="s">
        <v>39</v>
      </c>
      <c r="D119" s="30"/>
      <c r="E119" s="156" t="s">
        <v>74</v>
      </c>
      <c r="F119" s="156"/>
      <c r="G119" s="156"/>
      <c r="H119" s="61"/>
      <c r="I119" s="156" t="s">
        <v>74</v>
      </c>
      <c r="J119" s="156"/>
      <c r="K119" s="156"/>
      <c r="L119" s="30"/>
      <c r="M119" s="124">
        <v>0</v>
      </c>
      <c r="N119" s="38"/>
      <c r="O119" s="123" t="s">
        <v>74</v>
      </c>
      <c r="P119" s="30"/>
      <c r="Q119" s="30"/>
      <c r="R119" s="30"/>
    </row>
    <row r="120" spans="1:18" s="30" customFormat="1" ht="6.95" customHeight="1" x14ac:dyDescent="0.2">
      <c r="E120" s="64"/>
      <c r="F120" s="64"/>
      <c r="G120" s="64"/>
      <c r="H120" s="61"/>
      <c r="I120" s="64"/>
      <c r="J120" s="61"/>
      <c r="K120" s="64"/>
      <c r="M120" s="63"/>
      <c r="N120" s="38"/>
      <c r="O120" s="62"/>
    </row>
    <row r="121" spans="1:18" x14ac:dyDescent="0.2">
      <c r="A121" s="30"/>
      <c r="B121" s="43" t="s">
        <v>120</v>
      </c>
      <c r="C121" s="30" t="s">
        <v>67</v>
      </c>
      <c r="D121" s="30"/>
      <c r="E121" s="156" t="s">
        <v>74</v>
      </c>
      <c r="F121" s="156"/>
      <c r="G121" s="156"/>
      <c r="H121" s="61"/>
      <c r="I121" s="156" t="s">
        <v>74</v>
      </c>
      <c r="J121" s="156"/>
      <c r="K121" s="156"/>
      <c r="L121" s="30"/>
      <c r="M121" s="124">
        <v>0</v>
      </c>
      <c r="N121" s="38"/>
      <c r="O121" s="123" t="s">
        <v>74</v>
      </c>
      <c r="P121" s="30"/>
      <c r="Q121" s="30"/>
      <c r="R121" s="30"/>
    </row>
    <row r="122" spans="1:18" s="30" customFormat="1" ht="6.95" customHeight="1" x14ac:dyDescent="0.2">
      <c r="E122" s="64"/>
      <c r="F122" s="64"/>
      <c r="G122" s="64"/>
      <c r="H122" s="61"/>
      <c r="I122" s="127"/>
      <c r="J122" s="61"/>
      <c r="K122" s="64"/>
      <c r="M122" s="63"/>
      <c r="N122" s="38"/>
      <c r="O122" s="62"/>
    </row>
    <row r="123" spans="1:18" x14ac:dyDescent="0.2">
      <c r="A123" s="30"/>
      <c r="B123" s="7" t="s">
        <v>121</v>
      </c>
      <c r="C123" s="126" t="s">
        <v>12</v>
      </c>
      <c r="D123" s="30"/>
      <c r="E123" s="156" t="s">
        <v>74</v>
      </c>
      <c r="F123" s="156"/>
      <c r="G123" s="156"/>
      <c r="H123" s="61"/>
      <c r="I123" s="156" t="s">
        <v>74</v>
      </c>
      <c r="J123" s="156"/>
      <c r="K123" s="156"/>
      <c r="L123" s="30"/>
      <c r="M123" s="124">
        <v>0</v>
      </c>
      <c r="N123" s="38"/>
      <c r="O123" s="123" t="s">
        <v>74</v>
      </c>
      <c r="P123" s="30"/>
      <c r="Q123" s="30"/>
      <c r="R123" s="30"/>
    </row>
    <row r="124" spans="1:18" s="30" customFormat="1" ht="6.95" customHeight="1" x14ac:dyDescent="0.2">
      <c r="B124" s="43"/>
      <c r="E124" s="61"/>
      <c r="F124" s="61"/>
      <c r="G124" s="61"/>
      <c r="H124" s="61"/>
      <c r="I124" s="61"/>
      <c r="J124" s="61"/>
      <c r="K124" s="61"/>
      <c r="M124" s="63"/>
      <c r="O124" s="43"/>
    </row>
    <row r="125" spans="1:18" x14ac:dyDescent="0.2">
      <c r="A125" s="30"/>
      <c r="B125" s="7" t="s">
        <v>122</v>
      </c>
      <c r="C125" s="126" t="s">
        <v>12</v>
      </c>
      <c r="D125" s="30"/>
      <c r="E125" s="156" t="s">
        <v>74</v>
      </c>
      <c r="F125" s="156"/>
      <c r="G125" s="156"/>
      <c r="H125" s="61"/>
      <c r="I125" s="156" t="s">
        <v>74</v>
      </c>
      <c r="J125" s="156"/>
      <c r="K125" s="156"/>
      <c r="L125" s="39"/>
      <c r="M125" s="124">
        <v>0</v>
      </c>
      <c r="N125" s="39"/>
      <c r="O125" s="123" t="s">
        <v>74</v>
      </c>
      <c r="P125" s="30"/>
      <c r="Q125" s="30"/>
      <c r="R125" s="30"/>
    </row>
    <row r="126" spans="1:18" s="30" customFormat="1" ht="15.75" customHeight="1" x14ac:dyDescent="0.2">
      <c r="B126" s="43"/>
    </row>
    <row r="127" spans="1:18" ht="15.75" x14ac:dyDescent="0.25">
      <c r="A127" s="3" t="s">
        <v>33</v>
      </c>
      <c r="B127" s="4"/>
      <c r="C127" s="4"/>
      <c r="D127" s="4"/>
      <c r="E127" s="4"/>
      <c r="F127" s="4"/>
      <c r="G127" s="4"/>
      <c r="H127" s="4"/>
      <c r="I127" s="4"/>
      <c r="J127" s="4"/>
      <c r="K127" s="4"/>
      <c r="L127" s="4"/>
      <c r="M127" s="4"/>
      <c r="N127" s="4"/>
      <c r="O127" s="4"/>
      <c r="P127" s="4"/>
      <c r="Q127" s="30"/>
      <c r="R127" s="30"/>
    </row>
    <row r="128" spans="1:18" ht="15.75" x14ac:dyDescent="0.25">
      <c r="A128" s="30"/>
      <c r="B128" s="30"/>
      <c r="C128" s="30"/>
      <c r="D128" s="30"/>
      <c r="E128" s="154" t="s">
        <v>65</v>
      </c>
      <c r="F128" s="154"/>
      <c r="G128" s="154"/>
      <c r="H128" s="60"/>
      <c r="I128" s="154" t="s">
        <v>64</v>
      </c>
      <c r="J128" s="154"/>
      <c r="K128" s="154"/>
      <c r="L128" s="60"/>
      <c r="M128" s="154" t="s">
        <v>68</v>
      </c>
      <c r="N128" s="154"/>
      <c r="O128" s="154"/>
      <c r="P128" s="30"/>
      <c r="Q128" s="30"/>
      <c r="R128" s="30"/>
    </row>
    <row r="129" spans="1:18" x14ac:dyDescent="0.2">
      <c r="A129" s="30"/>
      <c r="B129" s="30"/>
      <c r="C129" s="30"/>
      <c r="D129" s="30"/>
      <c r="E129" s="155" t="s">
        <v>35</v>
      </c>
      <c r="F129" s="155"/>
      <c r="G129" s="155"/>
      <c r="H129" s="60"/>
      <c r="I129" s="155" t="s">
        <v>66</v>
      </c>
      <c r="J129" s="155"/>
      <c r="K129" s="155"/>
      <c r="L129" s="60"/>
      <c r="M129" s="155" t="s">
        <v>91</v>
      </c>
      <c r="N129" s="155"/>
      <c r="O129" s="155"/>
      <c r="P129" s="30"/>
      <c r="Q129" s="30"/>
      <c r="R129" s="30"/>
    </row>
    <row r="130" spans="1:18" ht="15.75" x14ac:dyDescent="0.25">
      <c r="A130" s="30"/>
      <c r="B130" s="5" t="s">
        <v>15</v>
      </c>
      <c r="C130" s="6"/>
      <c r="D130" s="6"/>
      <c r="E130" s="6"/>
      <c r="F130" s="6"/>
      <c r="G130" s="6"/>
      <c r="H130" s="6"/>
      <c r="I130" s="6"/>
      <c r="J130" s="6"/>
      <c r="K130" s="6"/>
      <c r="L130" s="6"/>
      <c r="M130" s="6"/>
      <c r="N130" s="6"/>
      <c r="O130" s="6"/>
      <c r="P130" s="6"/>
      <c r="Q130" s="30"/>
      <c r="R130" s="30"/>
    </row>
    <row r="131" spans="1:18" s="30" customFormat="1" ht="6.95" customHeight="1" x14ac:dyDescent="0.25">
      <c r="B131" s="40"/>
    </row>
    <row r="132" spans="1:18" x14ac:dyDescent="0.2">
      <c r="A132" s="30"/>
      <c r="B132" s="43" t="s">
        <v>123</v>
      </c>
      <c r="C132" s="126"/>
      <c r="D132" s="30"/>
      <c r="E132" s="156" t="s">
        <v>74</v>
      </c>
      <c r="F132" s="156"/>
      <c r="G132" s="156"/>
      <c r="H132" s="61"/>
      <c r="I132" s="156" t="s">
        <v>74</v>
      </c>
      <c r="J132" s="156"/>
      <c r="K132" s="156"/>
      <c r="L132" s="39"/>
      <c r="M132" s="124">
        <v>0</v>
      </c>
      <c r="N132" s="39"/>
      <c r="O132" s="123" t="s">
        <v>74</v>
      </c>
      <c r="P132" s="30"/>
      <c r="Q132" s="30"/>
      <c r="R132" s="30"/>
    </row>
    <row r="133" spans="1:18" s="30" customFormat="1" ht="6.95" customHeight="1" x14ac:dyDescent="0.2">
      <c r="E133" s="38"/>
      <c r="F133" s="38"/>
      <c r="G133" s="38"/>
      <c r="I133" s="38"/>
      <c r="K133" s="38"/>
      <c r="M133" s="38"/>
      <c r="N133" s="38"/>
      <c r="O133" s="62"/>
    </row>
    <row r="134" spans="1:18" x14ac:dyDescent="0.2">
      <c r="A134" s="30"/>
      <c r="B134" s="43" t="s">
        <v>182</v>
      </c>
      <c r="C134" s="126"/>
      <c r="D134" s="30"/>
      <c r="E134" s="156" t="s">
        <v>74</v>
      </c>
      <c r="F134" s="156"/>
      <c r="G134" s="156"/>
      <c r="H134" s="61"/>
      <c r="I134" s="156" t="s">
        <v>74</v>
      </c>
      <c r="J134" s="156"/>
      <c r="K134" s="156"/>
      <c r="L134" s="39"/>
      <c r="M134" s="124">
        <v>0</v>
      </c>
      <c r="N134" s="39"/>
      <c r="O134" s="123" t="s">
        <v>74</v>
      </c>
      <c r="P134" s="30"/>
      <c r="Q134" s="30"/>
      <c r="R134" s="30"/>
    </row>
    <row r="135" spans="1:18" s="30" customFormat="1" ht="6.95" customHeight="1" x14ac:dyDescent="0.2">
      <c r="E135" s="38"/>
      <c r="F135" s="38"/>
      <c r="G135" s="38"/>
      <c r="I135" s="38"/>
      <c r="K135" s="38"/>
      <c r="M135" s="38"/>
      <c r="N135" s="38"/>
      <c r="O135" s="62"/>
    </row>
    <row r="136" spans="1:18" x14ac:dyDescent="0.2">
      <c r="A136" s="30"/>
      <c r="B136" s="43" t="s">
        <v>183</v>
      </c>
      <c r="C136" s="126"/>
      <c r="D136" s="30"/>
      <c r="E136" s="156" t="s">
        <v>74</v>
      </c>
      <c r="F136" s="156"/>
      <c r="G136" s="156"/>
      <c r="H136" s="61"/>
      <c r="I136" s="156" t="s">
        <v>74</v>
      </c>
      <c r="J136" s="156"/>
      <c r="K136" s="156"/>
      <c r="L136" s="39"/>
      <c r="M136" s="124">
        <v>0</v>
      </c>
      <c r="N136" s="39"/>
      <c r="O136" s="123" t="s">
        <v>74</v>
      </c>
      <c r="P136" s="30"/>
      <c r="Q136" s="30"/>
      <c r="R136" s="30"/>
    </row>
    <row r="137" spans="1:18" s="30" customFormat="1" ht="6.95" customHeight="1" x14ac:dyDescent="0.2">
      <c r="B137" s="43"/>
      <c r="E137" s="38"/>
      <c r="F137" s="38"/>
      <c r="G137" s="38"/>
      <c r="I137" s="38"/>
      <c r="K137" s="38"/>
      <c r="M137" s="38"/>
      <c r="N137" s="38"/>
      <c r="O137" s="62"/>
    </row>
    <row r="138" spans="1:18" x14ac:dyDescent="0.2">
      <c r="A138" s="30"/>
      <c r="B138" s="43" t="s">
        <v>184</v>
      </c>
      <c r="C138" s="126"/>
      <c r="D138" s="30"/>
      <c r="E138" s="156" t="s">
        <v>74</v>
      </c>
      <c r="F138" s="156"/>
      <c r="G138" s="156"/>
      <c r="H138" s="61"/>
      <c r="I138" s="156" t="s">
        <v>74</v>
      </c>
      <c r="J138" s="156"/>
      <c r="K138" s="156"/>
      <c r="L138" s="39"/>
      <c r="M138" s="124">
        <v>0</v>
      </c>
      <c r="N138" s="39"/>
      <c r="O138" s="123" t="s">
        <v>74</v>
      </c>
      <c r="P138" s="30"/>
      <c r="Q138" s="30"/>
      <c r="R138" s="30"/>
    </row>
    <row r="139" spans="1:18" s="30" customFormat="1" ht="6.95" customHeight="1" x14ac:dyDescent="0.2">
      <c r="B139" s="43"/>
      <c r="E139" s="38"/>
      <c r="F139" s="38"/>
      <c r="G139" s="38"/>
      <c r="I139" s="38"/>
      <c r="K139" s="38"/>
      <c r="M139" s="38"/>
      <c r="N139" s="38"/>
      <c r="O139" s="62"/>
    </row>
    <row r="140" spans="1:18" x14ac:dyDescent="0.2">
      <c r="A140" s="30"/>
      <c r="B140" s="43" t="s">
        <v>185</v>
      </c>
      <c r="C140" s="126"/>
      <c r="D140" s="30"/>
      <c r="E140" s="156" t="s">
        <v>74</v>
      </c>
      <c r="F140" s="156"/>
      <c r="G140" s="156"/>
      <c r="H140" s="61"/>
      <c r="I140" s="156" t="s">
        <v>74</v>
      </c>
      <c r="J140" s="156"/>
      <c r="K140" s="156"/>
      <c r="L140" s="39"/>
      <c r="M140" s="124">
        <v>0</v>
      </c>
      <c r="N140" s="39"/>
      <c r="O140" s="123" t="s">
        <v>74</v>
      </c>
      <c r="P140" s="30"/>
      <c r="Q140" s="30"/>
      <c r="R140" s="30"/>
    </row>
    <row r="141" spans="1:18" s="30" customFormat="1" ht="6.95" customHeight="1" x14ac:dyDescent="0.2">
      <c r="B141" s="43"/>
      <c r="I141" s="125"/>
      <c r="M141" s="125"/>
      <c r="O141" s="43"/>
    </row>
    <row r="142" spans="1:18" x14ac:dyDescent="0.2">
      <c r="A142" s="30"/>
      <c r="B142" s="43" t="s">
        <v>186</v>
      </c>
      <c r="C142" s="126"/>
      <c r="D142" s="30"/>
      <c r="E142" s="156" t="s">
        <v>74</v>
      </c>
      <c r="F142" s="156"/>
      <c r="G142" s="156"/>
      <c r="H142" s="61"/>
      <c r="I142" s="156" t="s">
        <v>74</v>
      </c>
      <c r="J142" s="156"/>
      <c r="K142" s="156"/>
      <c r="L142" s="39"/>
      <c r="M142" s="124">
        <v>0</v>
      </c>
      <c r="N142" s="39"/>
      <c r="O142" s="123" t="s">
        <v>74</v>
      </c>
      <c r="P142" s="30"/>
      <c r="Q142" s="30"/>
      <c r="R142" s="30"/>
    </row>
    <row r="143" spans="1:18" s="30" customFormat="1" ht="6.95" customHeight="1" x14ac:dyDescent="0.2">
      <c r="B143" s="43"/>
    </row>
    <row r="144" spans="1:18" ht="15.75" customHeight="1" x14ac:dyDescent="0.2">
      <c r="A144" s="30"/>
      <c r="B144" s="43" t="s">
        <v>187</v>
      </c>
      <c r="C144" s="126"/>
      <c r="D144" s="30"/>
      <c r="E144" s="156" t="s">
        <v>74</v>
      </c>
      <c r="F144" s="156"/>
      <c r="G144" s="156"/>
      <c r="H144" s="61"/>
      <c r="I144" s="156" t="s">
        <v>74</v>
      </c>
      <c r="J144" s="156"/>
      <c r="K144" s="156"/>
      <c r="L144" s="39"/>
      <c r="M144" s="124">
        <v>0</v>
      </c>
      <c r="N144" s="39"/>
      <c r="O144" s="123" t="s">
        <v>74</v>
      </c>
      <c r="P144" s="30"/>
      <c r="Q144" s="30"/>
      <c r="R144" s="30"/>
    </row>
    <row r="145" spans="1:18" s="30" customFormat="1" ht="6.95" customHeight="1" x14ac:dyDescent="0.2"/>
    <row r="146" spans="1:18" ht="15.75" customHeight="1" x14ac:dyDescent="0.2">
      <c r="A146" s="30"/>
      <c r="B146" s="43" t="s">
        <v>217</v>
      </c>
      <c r="C146" s="126"/>
      <c r="D146" s="30"/>
      <c r="E146" s="156" t="s">
        <v>74</v>
      </c>
      <c r="F146" s="156"/>
      <c r="G146" s="156"/>
      <c r="H146" s="61"/>
      <c r="I146" s="156" t="s">
        <v>74</v>
      </c>
      <c r="J146" s="156"/>
      <c r="K146" s="156"/>
      <c r="L146" s="39"/>
      <c r="M146" s="124">
        <v>0</v>
      </c>
      <c r="N146" s="39"/>
      <c r="O146" s="123" t="s">
        <v>74</v>
      </c>
      <c r="P146" s="30"/>
      <c r="Q146" s="30"/>
      <c r="R146" s="30"/>
    </row>
    <row r="147" spans="1:18" s="30" customFormat="1" ht="6.95" customHeight="1" x14ac:dyDescent="0.2"/>
    <row r="148" spans="1:18" ht="15.75" customHeight="1" x14ac:dyDescent="0.2">
      <c r="A148" s="30"/>
      <c r="B148" s="43" t="s">
        <v>221</v>
      </c>
      <c r="C148" s="126"/>
      <c r="D148" s="30"/>
      <c r="E148" s="156" t="s">
        <v>74</v>
      </c>
      <c r="F148" s="156"/>
      <c r="G148" s="156"/>
      <c r="H148" s="61"/>
      <c r="I148" s="156" t="s">
        <v>74</v>
      </c>
      <c r="J148" s="156"/>
      <c r="K148" s="156"/>
      <c r="L148" s="39"/>
      <c r="M148" s="124">
        <v>0</v>
      </c>
      <c r="N148" s="39"/>
      <c r="O148" s="123" t="s">
        <v>74</v>
      </c>
      <c r="P148" s="30"/>
      <c r="Q148" s="30"/>
      <c r="R148" s="30"/>
    </row>
    <row r="149" spans="1:18" s="30" customFormat="1" ht="6.95" customHeight="1" x14ac:dyDescent="0.2">
      <c r="B149" s="43"/>
      <c r="E149" s="65"/>
      <c r="F149" s="65"/>
      <c r="G149" s="65"/>
      <c r="H149" s="61"/>
      <c r="I149" s="65"/>
      <c r="J149" s="65"/>
      <c r="K149" s="65"/>
      <c r="L149" s="39"/>
      <c r="M149" s="50"/>
      <c r="N149" s="39"/>
      <c r="O149" s="66"/>
    </row>
    <row r="150" spans="1:18" ht="15.75" customHeight="1" x14ac:dyDescent="0.2">
      <c r="A150" s="30"/>
      <c r="B150" s="43" t="s">
        <v>222</v>
      </c>
      <c r="C150" s="126"/>
      <c r="D150" s="30"/>
      <c r="E150" s="156" t="s">
        <v>74</v>
      </c>
      <c r="F150" s="156"/>
      <c r="G150" s="156"/>
      <c r="H150" s="61"/>
      <c r="I150" s="156" t="s">
        <v>74</v>
      </c>
      <c r="J150" s="156"/>
      <c r="K150" s="156"/>
      <c r="L150" s="39"/>
      <c r="M150" s="124">
        <v>0</v>
      </c>
      <c r="N150" s="39"/>
      <c r="O150" s="123" t="s">
        <v>74</v>
      </c>
      <c r="P150" s="30"/>
      <c r="Q150" s="30"/>
      <c r="R150" s="30"/>
    </row>
    <row r="151" spans="1:18" ht="16.5" thickBot="1" x14ac:dyDescent="0.3">
      <c r="A151" s="30"/>
      <c r="B151" s="43"/>
      <c r="C151" s="33"/>
      <c r="D151" s="33"/>
      <c r="E151" s="36"/>
      <c r="F151" s="36"/>
      <c r="G151" s="36"/>
      <c r="H151" s="30"/>
      <c r="I151" s="36"/>
      <c r="J151" s="30"/>
      <c r="K151" s="36"/>
      <c r="L151" s="30"/>
      <c r="M151" s="36"/>
      <c r="N151" s="30"/>
      <c r="O151" s="36"/>
      <c r="P151" s="30"/>
      <c r="Q151" s="30"/>
      <c r="R151" s="30"/>
    </row>
    <row r="152" spans="1:18" ht="33" customHeight="1" thickBot="1" x14ac:dyDescent="0.25">
      <c r="A152" s="30"/>
      <c r="B152" s="163" t="s">
        <v>189</v>
      </c>
      <c r="C152" s="164"/>
      <c r="D152" s="164"/>
      <c r="E152" s="164"/>
      <c r="F152" s="164"/>
      <c r="G152" s="164"/>
      <c r="H152" s="164"/>
      <c r="I152" s="164"/>
      <c r="J152" s="164"/>
      <c r="K152" s="164"/>
      <c r="L152" s="164"/>
      <c r="M152" s="164"/>
      <c r="N152" s="164"/>
      <c r="O152" s="165"/>
      <c r="P152" s="30"/>
      <c r="Q152" s="30"/>
      <c r="R152" s="30"/>
    </row>
    <row r="153" spans="1:18" ht="33" customHeight="1" thickBot="1" x14ac:dyDescent="0.25">
      <c r="A153" s="58"/>
      <c r="B153" s="157" t="s">
        <v>188</v>
      </c>
      <c r="C153" s="158"/>
      <c r="D153" s="158"/>
      <c r="E153" s="158"/>
      <c r="F153" s="158"/>
      <c r="G153" s="158"/>
      <c r="H153" s="158"/>
      <c r="I153" s="158"/>
      <c r="J153" s="158"/>
      <c r="K153" s="158"/>
      <c r="L153" s="158"/>
      <c r="M153" s="158"/>
      <c r="N153" s="158"/>
      <c r="O153" s="159"/>
      <c r="P153" s="58"/>
      <c r="Q153" s="30"/>
      <c r="R153" s="30"/>
    </row>
    <row r="154" spans="1:18" x14ac:dyDescent="0.2">
      <c r="A154" s="30"/>
      <c r="B154" s="43"/>
      <c r="C154" s="30"/>
      <c r="D154" s="30"/>
      <c r="E154" s="30"/>
      <c r="F154" s="30"/>
      <c r="G154" s="30"/>
      <c r="H154" s="30"/>
      <c r="I154" s="30"/>
      <c r="J154" s="30"/>
      <c r="K154" s="30"/>
      <c r="L154" s="30"/>
      <c r="M154" s="30"/>
      <c r="N154" s="30"/>
      <c r="O154" s="30"/>
      <c r="P154" s="30"/>
      <c r="Q154" s="30"/>
      <c r="R154" s="30"/>
    </row>
    <row r="155" spans="1:18" ht="15.75" x14ac:dyDescent="0.25">
      <c r="A155" s="3" t="s">
        <v>92</v>
      </c>
      <c r="B155" s="4"/>
      <c r="C155" s="4"/>
      <c r="D155" s="4"/>
      <c r="E155" s="4"/>
      <c r="F155" s="4"/>
      <c r="G155" s="4"/>
      <c r="H155" s="4"/>
      <c r="I155" s="4"/>
      <c r="J155" s="4"/>
      <c r="K155" s="4"/>
      <c r="L155" s="4"/>
      <c r="M155" s="4"/>
      <c r="N155" s="4"/>
      <c r="O155" s="4"/>
      <c r="P155" s="4"/>
      <c r="Q155" s="30"/>
      <c r="R155" s="30"/>
    </row>
    <row r="156" spans="1:18" ht="6.95" customHeight="1" x14ac:dyDescent="0.2">
      <c r="A156" s="30"/>
      <c r="B156" s="30"/>
      <c r="C156" s="30"/>
      <c r="D156" s="30"/>
      <c r="E156" s="30"/>
      <c r="F156" s="30"/>
      <c r="G156" s="30"/>
      <c r="H156" s="30"/>
      <c r="I156" s="30"/>
      <c r="J156" s="30"/>
      <c r="K156" s="30"/>
      <c r="L156" s="30"/>
      <c r="M156" s="30"/>
      <c r="N156" s="30"/>
      <c r="O156" s="30"/>
      <c r="P156" s="30"/>
      <c r="Q156" s="30"/>
      <c r="R156" s="30"/>
    </row>
    <row r="157" spans="1:18" ht="15" customHeight="1" x14ac:dyDescent="0.2">
      <c r="A157" s="30"/>
      <c r="B157" s="69" t="s">
        <v>227</v>
      </c>
      <c r="C157" s="153"/>
      <c r="D157" s="153"/>
      <c r="E157" s="153"/>
      <c r="F157" s="84"/>
      <c r="G157" s="84"/>
      <c r="H157" s="84"/>
      <c r="I157" s="84"/>
      <c r="J157" s="30"/>
      <c r="K157" s="30"/>
      <c r="L157" s="30"/>
      <c r="M157" s="30"/>
      <c r="N157" s="30"/>
      <c r="O157" s="30"/>
      <c r="P157" s="30"/>
      <c r="Q157" s="30"/>
      <c r="R157" s="30"/>
    </row>
    <row r="158" spans="1:18" ht="15.75" x14ac:dyDescent="0.25">
      <c r="A158" s="30"/>
      <c r="B158" s="60"/>
      <c r="C158" s="30" t="s">
        <v>337</v>
      </c>
      <c r="D158" s="30"/>
      <c r="E158" s="30"/>
      <c r="F158" s="30"/>
      <c r="G158" s="33"/>
      <c r="H158" s="30"/>
      <c r="I158" s="30"/>
      <c r="J158" s="30"/>
      <c r="K158" s="30"/>
      <c r="L158" s="30"/>
      <c r="M158" s="30"/>
      <c r="N158" s="30"/>
      <c r="O158" s="30"/>
      <c r="P158" s="30"/>
      <c r="Q158" s="30"/>
      <c r="R158" s="30"/>
    </row>
    <row r="159" spans="1:18" s="30" customFormat="1" ht="6.95" customHeight="1" x14ac:dyDescent="0.2"/>
    <row r="160" spans="1:18" ht="15" customHeight="1" x14ac:dyDescent="0.2">
      <c r="A160" s="30"/>
      <c r="B160" s="69" t="s">
        <v>341</v>
      </c>
      <c r="C160" s="153"/>
      <c r="D160" s="153"/>
      <c r="E160" s="153"/>
      <c r="F160" s="30"/>
      <c r="G160" s="30"/>
      <c r="H160" s="30"/>
      <c r="I160" s="30"/>
      <c r="J160" s="30"/>
      <c r="K160" s="30"/>
      <c r="L160" s="30"/>
      <c r="M160" s="30"/>
      <c r="N160" s="30"/>
      <c r="O160" s="30"/>
      <c r="P160" s="30"/>
      <c r="Q160" s="30"/>
      <c r="R160" s="30"/>
    </row>
    <row r="161" spans="1:18" x14ac:dyDescent="0.2">
      <c r="A161" s="30"/>
      <c r="B161" s="30"/>
      <c r="C161" s="30" t="s">
        <v>338</v>
      </c>
      <c r="D161" s="30"/>
      <c r="E161" s="30"/>
      <c r="F161" s="30"/>
      <c r="G161" s="30"/>
      <c r="H161" s="30"/>
      <c r="I161" s="30"/>
      <c r="J161" s="30"/>
      <c r="K161" s="30"/>
      <c r="L161" s="30"/>
      <c r="M161" s="30"/>
      <c r="N161" s="30"/>
      <c r="O161" s="30"/>
      <c r="P161" s="30"/>
      <c r="Q161" s="30"/>
      <c r="R161" s="30"/>
    </row>
    <row r="162" spans="1:18" ht="6.95" customHeight="1" x14ac:dyDescent="0.2">
      <c r="A162" s="30"/>
      <c r="B162" s="30"/>
      <c r="C162" s="30"/>
      <c r="D162" s="30"/>
      <c r="E162" s="30"/>
      <c r="F162" s="30"/>
      <c r="G162" s="30"/>
      <c r="H162" s="30"/>
      <c r="I162" s="30"/>
      <c r="J162" s="30"/>
      <c r="K162" s="30"/>
      <c r="L162" s="30"/>
      <c r="M162" s="30"/>
      <c r="N162" s="30"/>
      <c r="O162" s="30"/>
      <c r="P162" s="30"/>
      <c r="Q162" s="30"/>
      <c r="R162" s="30"/>
    </row>
    <row r="163" spans="1:18" ht="15" customHeight="1" x14ac:dyDescent="0.2">
      <c r="A163" s="30"/>
      <c r="B163" s="69" t="s">
        <v>342</v>
      </c>
      <c r="C163" s="153"/>
      <c r="D163" s="153"/>
      <c r="E163" s="153"/>
      <c r="F163" s="30"/>
      <c r="G163" s="30"/>
      <c r="H163" s="30"/>
      <c r="I163" s="30"/>
      <c r="J163" s="30"/>
      <c r="K163" s="30"/>
      <c r="L163" s="30"/>
      <c r="M163" s="30"/>
      <c r="N163" s="30"/>
      <c r="O163" s="30"/>
      <c r="P163" s="30"/>
      <c r="Q163" s="30"/>
      <c r="R163" s="30"/>
    </row>
    <row r="164" spans="1:18" x14ac:dyDescent="0.2">
      <c r="A164" s="30"/>
      <c r="B164" s="30"/>
      <c r="C164" s="46" t="s">
        <v>339</v>
      </c>
      <c r="D164" s="86"/>
      <c r="E164" s="86"/>
      <c r="F164" s="30"/>
      <c r="G164" s="30"/>
      <c r="H164" s="30"/>
      <c r="I164" s="30"/>
      <c r="J164" s="30"/>
      <c r="K164" s="30"/>
      <c r="L164" s="30"/>
      <c r="M164" s="30"/>
      <c r="N164" s="30"/>
      <c r="O164" s="30"/>
      <c r="P164" s="30"/>
      <c r="Q164" s="30"/>
      <c r="R164" s="30"/>
    </row>
    <row r="165" spans="1:18" ht="6.95" customHeight="1" x14ac:dyDescent="0.2">
      <c r="A165" s="30"/>
      <c r="B165" s="30"/>
      <c r="C165" s="86"/>
      <c r="D165" s="86"/>
      <c r="E165" s="86"/>
      <c r="F165" s="30"/>
      <c r="G165" s="30"/>
      <c r="H165" s="30"/>
      <c r="I165" s="30"/>
      <c r="J165" s="30"/>
      <c r="K165" s="30"/>
      <c r="L165" s="30"/>
      <c r="M165" s="30"/>
      <c r="N165" s="30"/>
      <c r="O165" s="30"/>
      <c r="P165" s="30"/>
      <c r="Q165" s="30"/>
      <c r="R165" s="30"/>
    </row>
    <row r="166" spans="1:18" ht="30" customHeight="1" x14ac:dyDescent="0.2">
      <c r="A166" s="30"/>
      <c r="B166" s="69" t="s">
        <v>343</v>
      </c>
      <c r="C166" s="153"/>
      <c r="D166" s="153"/>
      <c r="E166" s="153"/>
      <c r="F166" s="30"/>
      <c r="G166" s="30"/>
      <c r="H166" s="30"/>
      <c r="I166" s="30"/>
      <c r="J166" s="30"/>
      <c r="K166" s="30"/>
      <c r="L166" s="30"/>
      <c r="M166" s="30"/>
      <c r="N166" s="30"/>
      <c r="O166" s="30"/>
      <c r="P166" s="30"/>
      <c r="Q166" s="30"/>
      <c r="R166" s="30"/>
    </row>
    <row r="167" spans="1:18" x14ac:dyDescent="0.2">
      <c r="A167" s="30"/>
      <c r="B167" s="30"/>
      <c r="C167" s="30" t="s">
        <v>340</v>
      </c>
      <c r="D167" s="30"/>
      <c r="E167" s="30"/>
      <c r="F167" s="30"/>
      <c r="G167" s="30"/>
      <c r="H167" s="30"/>
      <c r="I167" s="30"/>
      <c r="J167" s="30"/>
      <c r="K167" s="30"/>
      <c r="L167" s="30"/>
      <c r="M167" s="30"/>
      <c r="N167" s="30"/>
      <c r="O167" s="30"/>
      <c r="P167" s="30"/>
      <c r="Q167" s="30"/>
      <c r="R167" s="30"/>
    </row>
    <row r="168" spans="1:18" x14ac:dyDescent="0.2">
      <c r="A168" s="30"/>
      <c r="B168" s="30"/>
      <c r="C168" s="30"/>
      <c r="D168" s="30"/>
      <c r="E168" s="30"/>
      <c r="F168" s="30"/>
      <c r="G168" s="30"/>
      <c r="H168" s="30"/>
      <c r="I168" s="30"/>
      <c r="J168" s="30"/>
      <c r="K168" s="30"/>
      <c r="L168" s="30"/>
      <c r="M168" s="30"/>
      <c r="N168" s="30"/>
      <c r="O168" s="30"/>
      <c r="P168" s="30"/>
      <c r="Q168" s="30"/>
      <c r="R168" s="30"/>
    </row>
    <row r="169" spans="1:18" x14ac:dyDescent="0.2">
      <c r="A169" s="30"/>
      <c r="B169" s="30"/>
      <c r="C169" s="30"/>
      <c r="D169" s="30"/>
      <c r="E169" s="30"/>
      <c r="F169" s="30"/>
      <c r="G169" s="30"/>
      <c r="H169" s="30"/>
      <c r="I169" s="30"/>
      <c r="J169" s="30"/>
      <c r="K169" s="30"/>
      <c r="L169" s="30"/>
      <c r="M169" s="30"/>
      <c r="N169" s="30"/>
      <c r="O169" s="30"/>
      <c r="P169" s="30"/>
      <c r="Q169" s="30"/>
      <c r="R169" s="30"/>
    </row>
    <row r="170" spans="1:18" hidden="1" x14ac:dyDescent="0.2">
      <c r="A170" s="30"/>
      <c r="B170" s="30"/>
      <c r="C170" s="30"/>
      <c r="D170" s="30"/>
      <c r="E170" s="30"/>
      <c r="F170" s="30"/>
      <c r="G170" s="30"/>
      <c r="H170" s="30"/>
      <c r="I170" s="30"/>
      <c r="J170" s="30"/>
      <c r="K170" s="30"/>
      <c r="L170" s="30"/>
      <c r="M170" s="30"/>
      <c r="N170" s="30"/>
      <c r="O170" s="30"/>
      <c r="P170" s="30"/>
      <c r="Q170" s="30"/>
      <c r="R170" s="30"/>
    </row>
    <row r="171" spans="1:18" hidden="1" x14ac:dyDescent="0.2">
      <c r="A171" s="30"/>
      <c r="B171" s="30"/>
      <c r="C171" s="30"/>
      <c r="D171" s="30"/>
      <c r="E171" s="30"/>
      <c r="F171" s="30"/>
      <c r="G171" s="30"/>
      <c r="H171" s="30"/>
      <c r="I171" s="30"/>
      <c r="J171" s="30"/>
      <c r="K171" s="30"/>
      <c r="L171" s="30"/>
      <c r="M171" s="30"/>
      <c r="N171" s="30"/>
      <c r="O171" s="30"/>
      <c r="P171" s="30"/>
      <c r="Q171" s="30"/>
      <c r="R171" s="30"/>
    </row>
    <row r="172" spans="1:18" hidden="1" x14ac:dyDescent="0.2">
      <c r="A172" s="30"/>
      <c r="B172" s="30"/>
      <c r="C172" s="30"/>
      <c r="D172" s="30"/>
      <c r="E172" s="30"/>
      <c r="F172" s="30"/>
      <c r="G172" s="30"/>
      <c r="H172" s="30"/>
      <c r="I172" s="30"/>
      <c r="J172" s="30"/>
      <c r="K172" s="30"/>
      <c r="L172" s="30"/>
      <c r="M172" s="30"/>
      <c r="N172" s="30"/>
      <c r="O172" s="30"/>
      <c r="P172" s="30"/>
      <c r="Q172" s="30"/>
      <c r="R172" s="30"/>
    </row>
  </sheetData>
  <sheetProtection algorithmName="SHA-512" hashValue="CuHR3U2FMWXqj1qTdK1wW5IlMX3pGx64+ajFdFFCtqyKdcub7e8NMhQJK+dr8VIgi2PjtDaqXPlz2gFq3wik9g==" saltValue="JXPoDIS6cwJ11BFeXE5RYA==" spinCount="100000" sheet="1" objects="1" scenarios="1" selectLockedCells="1"/>
  <sortState ref="C59:C121">
    <sortCondition ref="C121"/>
  </sortState>
  <mergeCells count="116">
    <mergeCell ref="L12:O12"/>
    <mergeCell ref="H47:K47"/>
    <mergeCell ref="L47:O47"/>
    <mergeCell ref="E128:G128"/>
    <mergeCell ref="A9:G9"/>
    <mergeCell ref="E26:G26"/>
    <mergeCell ref="H26:K26"/>
    <mergeCell ref="L26:O26"/>
    <mergeCell ref="E58:G58"/>
    <mergeCell ref="E59:G59"/>
    <mergeCell ref="E61:G61"/>
    <mergeCell ref="E63:G63"/>
    <mergeCell ref="E65:G65"/>
    <mergeCell ref="I65:K65"/>
    <mergeCell ref="E93:G93"/>
    <mergeCell ref="I93:K93"/>
    <mergeCell ref="I59:K59"/>
    <mergeCell ref="I75:K75"/>
    <mergeCell ref="E77:G77"/>
    <mergeCell ref="I77:K77"/>
    <mergeCell ref="E79:G79"/>
    <mergeCell ref="I79:K79"/>
    <mergeCell ref="E81:G81"/>
    <mergeCell ref="I81:K81"/>
    <mergeCell ref="B152:O152"/>
    <mergeCell ref="E69:G69"/>
    <mergeCell ref="I61:K61"/>
    <mergeCell ref="I63:K63"/>
    <mergeCell ref="I67:K67"/>
    <mergeCell ref="I69:K69"/>
    <mergeCell ref="E67:G67"/>
    <mergeCell ref="E71:G71"/>
    <mergeCell ref="I71:K71"/>
    <mergeCell ref="E73:G73"/>
    <mergeCell ref="I73:K73"/>
    <mergeCell ref="E75:G75"/>
    <mergeCell ref="E83:G83"/>
    <mergeCell ref="I101:K101"/>
    <mergeCell ref="E103:G103"/>
    <mergeCell ref="I103:K103"/>
    <mergeCell ref="E105:G105"/>
    <mergeCell ref="I105:K105"/>
    <mergeCell ref="E107:G107"/>
    <mergeCell ref="I107:K107"/>
    <mergeCell ref="E109:G109"/>
    <mergeCell ref="I109:K109"/>
    <mergeCell ref="I123:K123"/>
    <mergeCell ref="E123:G123"/>
    <mergeCell ref="E47:G47"/>
    <mergeCell ref="H12:K12"/>
    <mergeCell ref="E144:G144"/>
    <mergeCell ref="I144:K144"/>
    <mergeCell ref="E146:G146"/>
    <mergeCell ref="I146:K146"/>
    <mergeCell ref="E148:G148"/>
    <mergeCell ref="I148:K148"/>
    <mergeCell ref="E150:G150"/>
    <mergeCell ref="I150:K150"/>
    <mergeCell ref="I83:K83"/>
    <mergeCell ref="E85:G85"/>
    <mergeCell ref="I85:K85"/>
    <mergeCell ref="E87:G87"/>
    <mergeCell ref="I87:K87"/>
    <mergeCell ref="E89:G89"/>
    <mergeCell ref="I89:K89"/>
    <mergeCell ref="E91:G91"/>
    <mergeCell ref="I91:K91"/>
    <mergeCell ref="E97:G97"/>
    <mergeCell ref="I97:K97"/>
    <mergeCell ref="E99:G99"/>
    <mergeCell ref="I99:K99"/>
    <mergeCell ref="E101:G101"/>
    <mergeCell ref="E121:G121"/>
    <mergeCell ref="I121:K121"/>
    <mergeCell ref="E111:G111"/>
    <mergeCell ref="I111:K111"/>
    <mergeCell ref="E115:G115"/>
    <mergeCell ref="I115:K115"/>
    <mergeCell ref="E119:G119"/>
    <mergeCell ref="I119:K119"/>
    <mergeCell ref="I113:K113"/>
    <mergeCell ref="E113:G113"/>
    <mergeCell ref="I132:K132"/>
    <mergeCell ref="E134:G134"/>
    <mergeCell ref="I134:K134"/>
    <mergeCell ref="E125:G125"/>
    <mergeCell ref="I125:K125"/>
    <mergeCell ref="I128:K128"/>
    <mergeCell ref="M128:O128"/>
    <mergeCell ref="E129:G129"/>
    <mergeCell ref="I129:K129"/>
    <mergeCell ref="M129:O129"/>
    <mergeCell ref="C160:E160"/>
    <mergeCell ref="C163:E163"/>
    <mergeCell ref="C166:E166"/>
    <mergeCell ref="C157:E157"/>
    <mergeCell ref="E55:G55"/>
    <mergeCell ref="I55:K55"/>
    <mergeCell ref="M55:O55"/>
    <mergeCell ref="E56:G56"/>
    <mergeCell ref="I56:K56"/>
    <mergeCell ref="M56:O56"/>
    <mergeCell ref="E142:G142"/>
    <mergeCell ref="I142:K142"/>
    <mergeCell ref="B153:O153"/>
    <mergeCell ref="E136:G136"/>
    <mergeCell ref="I136:K136"/>
    <mergeCell ref="E138:G138"/>
    <mergeCell ref="I138:K138"/>
    <mergeCell ref="E140:G140"/>
    <mergeCell ref="I140:K140"/>
    <mergeCell ref="E117:G117"/>
    <mergeCell ref="I117:K117"/>
    <mergeCell ref="E95:G95"/>
    <mergeCell ref="I95:K95"/>
    <mergeCell ref="E132:G132"/>
  </mergeCells>
  <pageMargins left="0.25" right="0.25" top="0.75" bottom="0.75" header="0.3" footer="0.3"/>
  <pageSetup scale="3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Data!$B$2:$B$4</xm:f>
          </x14:formula1>
          <xm:sqref>E121:G121 E123:G123 E125:G125 E119:G119 E61:G61 E63:G63 E67:G67 E59:G59 E71:G71 E73:G73 E75:G75 E79:G79 E69:G69 E81:G81 E83:G83 E77:G77 E87:G87 E89:G89 E91:G91 E85:G85 E99:G99 E101:G101 E103:G103 E97:G97 E105:G105 E107:G107 E109:G109 E95:G95 E115:G115 E132:G132 E134:G134 E136:G136 E138:G138 E140:G140 E142:G142 E65:G65 E93:G93 E144:G144 E146:G146 E148:G150 E117:G117 E111:G113</xm:sqref>
        </x14:dataValidation>
        <x14:dataValidation type="list" allowBlank="1" showInputMessage="1" showErrorMessage="1" xr:uid="{00000000-0002-0000-0100-000001000000}">
          <x14:formula1>
            <xm:f>Data!$D$2:$D$5</xm:f>
          </x14:formula1>
          <xm:sqref>I121:K121 I123:K123 I125:K125 I119:K119 I61:K61 I63:K63 I67:K67 I59:K59 I71:K71 I73:K73 I75:K75 I69:K69 I79:K79 I81:K81 I83:K83 I77:K77 I87:K87 I89:K89 I91:K91 I85:K85 I99:K99 I101:K101 I103:K103 I97:K97 I105:K105 I107:K107 I109:K109 I95:K95 I115:K115 I132:K132 I134:K134 I136:K136 I138:K138 I140:K140 I142:K142 I65:K65 I93:K93 I144:K144 I146:K146 I148:K150 I117:K117 I111:K113</xm:sqref>
        </x14:dataValidation>
        <x14:dataValidation type="list" allowBlank="1" showInputMessage="1" showErrorMessage="1" xr:uid="{00000000-0002-0000-0100-000002000000}">
          <x14:formula1>
            <xm:f>Data!$F$2:$F$5</xm:f>
          </x14:formula1>
          <xm:sqref>O59 O123 O61 O63 O105 O107 O109 O67 O69 O71 O73 O75 O77 O79 O81 O83 O85 O87 O89 O91 O97 O99 O101 O103 O95 O115 O119 O121 O125 O132 O134 O136 O138 O140 O142 O65 O93 O144 O146 O148:O150 O117 O111:O113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11"/>
  <sheetViews>
    <sheetView workbookViewId="0">
      <selection activeCell="P1" sqref="P1"/>
    </sheetView>
  </sheetViews>
  <sheetFormatPr defaultColWidth="0" defaultRowHeight="15" zeroHeight="1" x14ac:dyDescent="0.2"/>
  <cols>
    <col min="1" max="1" width="3.7109375" style="1" customWidth="1"/>
    <col min="2" max="2" width="7.7109375" style="14" customWidth="1"/>
    <col min="3" max="3" width="56.5703125" style="1" customWidth="1"/>
    <col min="4" max="4" width="2.7109375" style="1" customWidth="1"/>
    <col min="5" max="5" width="18.7109375" style="1" customWidth="1"/>
    <col min="6" max="6" width="2.7109375" style="1" customWidth="1"/>
    <col min="7" max="7" width="18.7109375" style="1" customWidth="1"/>
    <col min="8" max="8" width="2.7109375" style="1" customWidth="1"/>
    <col min="9" max="9" width="18.7109375" style="1" customWidth="1"/>
    <col min="10" max="10" width="2.7109375" style="1" customWidth="1"/>
    <col min="11" max="11" width="18.7109375" style="1" customWidth="1"/>
    <col min="12" max="12" width="2.7109375" style="1" customWidth="1"/>
    <col min="13" max="13" width="18.7109375" style="1" customWidth="1"/>
    <col min="14" max="14" width="2.7109375" style="1" customWidth="1"/>
    <col min="15" max="15" width="18.7109375" style="1" customWidth="1"/>
    <col min="16" max="16" width="36.5703125" style="1" customWidth="1"/>
    <col min="17" max="18" width="2.7109375" style="1" customWidth="1"/>
    <col min="19" max="16384" width="2.7109375" style="1" hidden="1"/>
  </cols>
  <sheetData>
    <row r="1" spans="1:18" ht="15.75" x14ac:dyDescent="0.25">
      <c r="A1" s="175" t="s">
        <v>124</v>
      </c>
      <c r="B1" s="175"/>
      <c r="C1" s="175"/>
      <c r="D1" s="30"/>
      <c r="E1" s="30"/>
      <c r="F1" s="30"/>
      <c r="G1" s="30"/>
      <c r="H1" s="30"/>
      <c r="I1" s="30"/>
      <c r="J1" s="30"/>
      <c r="K1" s="30"/>
      <c r="L1" s="30"/>
      <c r="M1" s="30"/>
      <c r="N1" s="30"/>
      <c r="O1" s="44" t="s">
        <v>0</v>
      </c>
      <c r="P1" s="126"/>
      <c r="Q1" s="30"/>
      <c r="R1" s="30"/>
    </row>
    <row r="2" spans="1:18" s="30" customFormat="1" ht="6.95" customHeight="1" x14ac:dyDescent="0.25">
      <c r="A2" s="73"/>
      <c r="B2" s="73"/>
      <c r="C2" s="73"/>
      <c r="O2" s="44"/>
    </row>
    <row r="3" spans="1:18" x14ac:dyDescent="0.2">
      <c r="A3" s="30"/>
      <c r="B3" s="74"/>
      <c r="C3" s="30"/>
      <c r="D3" s="30"/>
      <c r="E3" s="30"/>
      <c r="F3" s="30"/>
      <c r="G3" s="30"/>
      <c r="H3" s="30"/>
      <c r="I3" s="30"/>
      <c r="J3" s="30"/>
      <c r="K3" s="30"/>
      <c r="L3" s="30"/>
      <c r="M3" s="30"/>
      <c r="N3" s="30"/>
      <c r="O3" s="44" t="s">
        <v>1</v>
      </c>
      <c r="P3" s="130"/>
      <c r="Q3" s="30"/>
      <c r="R3" s="30"/>
    </row>
    <row r="4" spans="1:18" x14ac:dyDescent="0.2">
      <c r="A4" s="2"/>
      <c r="B4" s="75"/>
      <c r="C4" s="2"/>
      <c r="D4" s="2"/>
      <c r="E4" s="2"/>
      <c r="F4" s="2"/>
      <c r="G4" s="2"/>
      <c r="H4" s="2"/>
      <c r="I4" s="2"/>
      <c r="J4" s="2"/>
      <c r="K4" s="2"/>
      <c r="L4" s="2"/>
      <c r="M4" s="2"/>
      <c r="N4" s="2"/>
      <c r="O4" s="2"/>
      <c r="P4" s="2"/>
      <c r="Q4" s="30"/>
      <c r="R4" s="30"/>
    </row>
    <row r="5" spans="1:18" ht="15.75" x14ac:dyDescent="0.25">
      <c r="A5" s="67" t="s">
        <v>234</v>
      </c>
      <c r="B5" s="76"/>
      <c r="C5" s="67"/>
      <c r="D5" s="67"/>
      <c r="E5" s="67"/>
      <c r="F5" s="30"/>
      <c r="G5" s="30"/>
      <c r="H5" s="30"/>
      <c r="I5" s="30"/>
      <c r="J5" s="30"/>
      <c r="K5" s="30"/>
      <c r="L5" s="30"/>
      <c r="M5" s="30"/>
      <c r="N5" s="30"/>
      <c r="O5" s="30"/>
      <c r="P5" s="30"/>
      <c r="Q5" s="30"/>
      <c r="R5" s="30"/>
    </row>
    <row r="6" spans="1:18" ht="15.75" x14ac:dyDescent="0.25">
      <c r="A6" s="176" t="s">
        <v>229</v>
      </c>
      <c r="B6" s="176"/>
      <c r="C6" s="176"/>
      <c r="D6" s="30"/>
      <c r="E6" s="30"/>
      <c r="F6" s="30"/>
      <c r="G6" s="30"/>
      <c r="H6" s="30"/>
      <c r="I6" s="30"/>
      <c r="J6" s="30"/>
      <c r="K6" s="30"/>
      <c r="L6" s="30"/>
      <c r="M6" s="30"/>
      <c r="N6" s="30"/>
      <c r="O6" s="30"/>
      <c r="P6" s="30"/>
      <c r="Q6" s="30"/>
      <c r="R6" s="30"/>
    </row>
    <row r="7" spans="1:18" ht="15.75" customHeight="1" x14ac:dyDescent="0.25">
      <c r="A7" s="31"/>
      <c r="B7" s="74"/>
      <c r="C7" s="30"/>
      <c r="D7" s="30"/>
      <c r="E7" s="30"/>
      <c r="F7" s="30"/>
      <c r="G7" s="30"/>
      <c r="H7" s="30"/>
      <c r="I7" s="30"/>
      <c r="J7" s="30"/>
      <c r="K7" s="30"/>
      <c r="L7" s="30"/>
      <c r="M7" s="30"/>
      <c r="N7" s="30"/>
      <c r="O7" s="30"/>
      <c r="P7" s="30"/>
      <c r="Q7" s="30"/>
      <c r="R7" s="30"/>
    </row>
    <row r="8" spans="1:18" ht="15.75" customHeight="1" x14ac:dyDescent="0.2">
      <c r="A8" s="53" t="s">
        <v>336</v>
      </c>
      <c r="B8" s="74"/>
      <c r="C8" s="30"/>
      <c r="D8" s="30"/>
      <c r="E8" s="30"/>
      <c r="F8" s="30"/>
      <c r="G8" s="30"/>
      <c r="H8" s="30"/>
      <c r="I8" s="30"/>
      <c r="J8" s="30"/>
      <c r="K8" s="30"/>
      <c r="L8" s="30"/>
      <c r="M8" s="30"/>
      <c r="N8" s="30"/>
      <c r="O8" s="30"/>
      <c r="P8" s="30"/>
      <c r="Q8" s="30"/>
      <c r="R8" s="30"/>
    </row>
    <row r="9" spans="1:18" ht="15.75" customHeight="1" x14ac:dyDescent="0.2">
      <c r="A9" s="167" t="s">
        <v>13</v>
      </c>
      <c r="B9" s="167"/>
      <c r="C9" s="167"/>
      <c r="D9" s="167"/>
      <c r="E9" s="167"/>
      <c r="F9" s="167"/>
      <c r="G9" s="167"/>
      <c r="H9" s="32"/>
      <c r="I9" s="32"/>
      <c r="J9" s="32"/>
      <c r="K9" s="32"/>
      <c r="L9" s="32"/>
      <c r="M9" s="32"/>
      <c r="N9" s="32"/>
      <c r="O9" s="32"/>
      <c r="P9" s="30"/>
      <c r="Q9" s="30"/>
      <c r="R9" s="30"/>
    </row>
    <row r="10" spans="1:18" x14ac:dyDescent="0.2">
      <c r="A10" s="30"/>
      <c r="B10" s="74"/>
      <c r="C10" s="30"/>
      <c r="D10" s="30"/>
      <c r="E10" s="30"/>
      <c r="F10" s="30"/>
      <c r="G10" s="30"/>
      <c r="H10" s="30"/>
      <c r="I10" s="30"/>
      <c r="J10" s="30"/>
      <c r="K10" s="30"/>
      <c r="L10" s="30"/>
      <c r="M10" s="30"/>
      <c r="N10" s="30"/>
      <c r="O10" s="30"/>
      <c r="P10" s="30"/>
      <c r="Q10" s="30"/>
      <c r="R10" s="30"/>
    </row>
    <row r="11" spans="1:18" ht="15.75" x14ac:dyDescent="0.25">
      <c r="A11" s="3" t="s">
        <v>14</v>
      </c>
      <c r="B11" s="77"/>
      <c r="C11" s="4"/>
      <c r="D11" s="4"/>
      <c r="E11" s="4"/>
      <c r="F11" s="4"/>
      <c r="G11" s="4"/>
      <c r="H11" s="4"/>
      <c r="I11" s="4"/>
      <c r="J11" s="4"/>
      <c r="K11" s="4"/>
      <c r="L11" s="4"/>
      <c r="M11" s="4"/>
      <c r="N11" s="4"/>
      <c r="O11" s="4"/>
      <c r="P11" s="4"/>
      <c r="Q11" s="30"/>
      <c r="R11" s="30"/>
    </row>
    <row r="12" spans="1:18" ht="15.75" x14ac:dyDescent="0.25">
      <c r="A12" s="30"/>
      <c r="B12" s="74"/>
      <c r="C12" s="30"/>
      <c r="D12" s="30"/>
      <c r="E12" s="16" t="s">
        <v>27</v>
      </c>
      <c r="F12" s="54"/>
      <c r="G12" s="55"/>
      <c r="H12" s="162"/>
      <c r="I12" s="162"/>
      <c r="J12" s="162"/>
      <c r="K12" s="162"/>
      <c r="L12" s="162"/>
      <c r="M12" s="162"/>
      <c r="N12" s="162"/>
      <c r="O12" s="162"/>
      <c r="P12" s="30"/>
      <c r="Q12" s="30"/>
      <c r="R12" s="30"/>
    </row>
    <row r="13" spans="1:18" ht="31.5" x14ac:dyDescent="0.25">
      <c r="A13" s="30"/>
      <c r="B13" s="74"/>
      <c r="C13" s="30"/>
      <c r="D13" s="30"/>
      <c r="E13" s="34" t="s">
        <v>28</v>
      </c>
      <c r="F13" s="34"/>
      <c r="G13" s="57"/>
      <c r="H13" s="57"/>
      <c r="I13" s="57"/>
      <c r="J13" s="57"/>
      <c r="K13" s="57"/>
      <c r="L13" s="57"/>
      <c r="M13" s="57"/>
      <c r="N13" s="57"/>
      <c r="O13" s="57"/>
      <c r="P13" s="30"/>
      <c r="Q13" s="30"/>
      <c r="R13" s="30"/>
    </row>
    <row r="14" spans="1:18" ht="15.75" x14ac:dyDescent="0.25">
      <c r="A14" s="30"/>
      <c r="B14" s="78" t="s">
        <v>180</v>
      </c>
      <c r="C14" s="6"/>
      <c r="D14" s="6"/>
      <c r="E14" s="6"/>
      <c r="F14" s="6"/>
      <c r="G14" s="6"/>
      <c r="H14" s="6"/>
      <c r="I14" s="6"/>
      <c r="J14" s="6"/>
      <c r="K14" s="6"/>
      <c r="L14" s="6"/>
      <c r="M14" s="6"/>
      <c r="N14" s="6"/>
      <c r="O14" s="6"/>
      <c r="P14" s="6"/>
      <c r="Q14" s="30"/>
      <c r="R14" s="30"/>
    </row>
    <row r="15" spans="1:18" s="8" customFormat="1" ht="6.95" customHeight="1" x14ac:dyDescent="0.25">
      <c r="A15" s="30"/>
      <c r="B15" s="79"/>
      <c r="C15" s="30"/>
      <c r="D15" s="30"/>
      <c r="E15" s="30"/>
      <c r="F15" s="30"/>
      <c r="G15" s="30"/>
      <c r="H15" s="30"/>
      <c r="I15" s="30"/>
      <c r="J15" s="30"/>
      <c r="K15" s="30"/>
      <c r="L15" s="30"/>
      <c r="M15" s="30"/>
      <c r="N15" s="30"/>
      <c r="O15" s="30"/>
      <c r="P15" s="30"/>
      <c r="Q15" s="30"/>
      <c r="R15" s="30"/>
    </row>
    <row r="16" spans="1:18" x14ac:dyDescent="0.2">
      <c r="A16" s="30"/>
      <c r="B16" s="80" t="s">
        <v>235</v>
      </c>
      <c r="C16" s="30" t="s">
        <v>9</v>
      </c>
      <c r="D16" s="30"/>
      <c r="E16" s="124">
        <v>0</v>
      </c>
      <c r="F16" s="38"/>
      <c r="G16" s="59"/>
      <c r="H16" s="30"/>
      <c r="I16" s="59"/>
      <c r="J16" s="37"/>
      <c r="K16" s="59"/>
      <c r="L16" s="30"/>
      <c r="M16" s="59"/>
      <c r="N16" s="37"/>
      <c r="O16" s="59"/>
      <c r="P16" s="30"/>
      <c r="Q16" s="30"/>
      <c r="R16" s="30"/>
    </row>
    <row r="17" spans="1:18" ht="6.95" customHeight="1" x14ac:dyDescent="0.2">
      <c r="A17" s="30"/>
      <c r="B17" s="81"/>
      <c r="C17" s="30"/>
      <c r="D17" s="30"/>
      <c r="E17" s="10"/>
      <c r="F17" s="38"/>
      <c r="G17" s="37"/>
      <c r="H17" s="30"/>
      <c r="I17" s="37"/>
      <c r="J17" s="37"/>
      <c r="K17" s="37"/>
      <c r="L17" s="37"/>
      <c r="M17" s="37"/>
      <c r="N17" s="37"/>
      <c r="O17" s="37"/>
      <c r="P17" s="30"/>
      <c r="Q17" s="30"/>
      <c r="R17" s="30"/>
    </row>
    <row r="18" spans="1:18" x14ac:dyDescent="0.2">
      <c r="A18" s="30"/>
      <c r="B18" s="80" t="s">
        <v>236</v>
      </c>
      <c r="C18" s="30" t="s">
        <v>10</v>
      </c>
      <c r="D18" s="30"/>
      <c r="E18" s="124">
        <v>0</v>
      </c>
      <c r="F18" s="38"/>
      <c r="G18" s="59"/>
      <c r="H18" s="30"/>
      <c r="I18" s="59"/>
      <c r="J18" s="37"/>
      <c r="K18" s="59"/>
      <c r="L18" s="30"/>
      <c r="M18" s="59"/>
      <c r="N18" s="37"/>
      <c r="O18" s="59"/>
      <c r="P18" s="30"/>
      <c r="Q18" s="30"/>
      <c r="R18" s="30"/>
    </row>
    <row r="19" spans="1:18" ht="6.95" customHeight="1" x14ac:dyDescent="0.2">
      <c r="A19" s="30"/>
      <c r="B19" s="80"/>
      <c r="C19" s="30"/>
      <c r="D19" s="30"/>
      <c r="E19" s="21"/>
      <c r="F19" s="38"/>
      <c r="G19" s="59"/>
      <c r="H19" s="30"/>
      <c r="I19" s="59"/>
      <c r="J19" s="37"/>
      <c r="K19" s="59"/>
      <c r="L19" s="30"/>
      <c r="M19" s="59"/>
      <c r="N19" s="37"/>
      <c r="O19" s="59"/>
      <c r="P19" s="30"/>
      <c r="Q19" s="30"/>
      <c r="R19" s="30"/>
    </row>
    <row r="20" spans="1:18" x14ac:dyDescent="0.2">
      <c r="A20" s="30"/>
      <c r="B20" s="80" t="s">
        <v>237</v>
      </c>
      <c r="C20" s="30" t="s">
        <v>214</v>
      </c>
      <c r="D20" s="30"/>
      <c r="E20" s="124">
        <v>0</v>
      </c>
      <c r="F20" s="38"/>
      <c r="G20" s="59"/>
      <c r="H20" s="30"/>
      <c r="I20" s="59"/>
      <c r="J20" s="37"/>
      <c r="K20" s="59"/>
      <c r="L20" s="30"/>
      <c r="M20" s="59"/>
      <c r="N20" s="37"/>
      <c r="O20" s="59"/>
      <c r="P20" s="30"/>
      <c r="Q20" s="30"/>
      <c r="R20" s="30"/>
    </row>
    <row r="21" spans="1:18" ht="6.95" customHeight="1" x14ac:dyDescent="0.2">
      <c r="A21" s="30"/>
      <c r="B21" s="80"/>
      <c r="C21" s="30"/>
      <c r="D21" s="30"/>
      <c r="E21" s="21"/>
      <c r="F21" s="38"/>
      <c r="G21" s="59"/>
      <c r="H21" s="30"/>
      <c r="I21" s="59"/>
      <c r="J21" s="37"/>
      <c r="K21" s="59"/>
      <c r="L21" s="30"/>
      <c r="M21" s="59"/>
      <c r="N21" s="37"/>
      <c r="O21" s="59"/>
      <c r="P21" s="30"/>
      <c r="Q21" s="30"/>
      <c r="R21" s="30"/>
    </row>
    <row r="22" spans="1:18" x14ac:dyDescent="0.2">
      <c r="A22" s="30"/>
      <c r="B22" s="80" t="s">
        <v>238</v>
      </c>
      <c r="C22" s="30" t="s">
        <v>213</v>
      </c>
      <c r="D22" s="30"/>
      <c r="E22" s="124">
        <v>0</v>
      </c>
      <c r="F22" s="38"/>
      <c r="G22" s="59"/>
      <c r="H22" s="30"/>
      <c r="I22" s="59"/>
      <c r="J22" s="37"/>
      <c r="K22" s="59"/>
      <c r="L22" s="30"/>
      <c r="M22" s="59"/>
      <c r="N22" s="37"/>
      <c r="O22" s="59"/>
      <c r="P22" s="30"/>
      <c r="Q22" s="30"/>
      <c r="R22" s="30"/>
    </row>
    <row r="23" spans="1:18" ht="6.95" customHeight="1" x14ac:dyDescent="0.2">
      <c r="A23" s="30"/>
      <c r="B23" s="80"/>
      <c r="C23" s="30"/>
      <c r="D23" s="30"/>
      <c r="E23" s="21"/>
      <c r="F23" s="38"/>
      <c r="G23" s="59"/>
      <c r="H23" s="30"/>
      <c r="I23" s="59"/>
      <c r="J23" s="37"/>
      <c r="K23" s="59"/>
      <c r="L23" s="30"/>
      <c r="M23" s="59"/>
      <c r="N23" s="37"/>
      <c r="O23" s="59"/>
      <c r="P23" s="30"/>
      <c r="Q23" s="30"/>
      <c r="R23" s="30"/>
    </row>
    <row r="24" spans="1:18" x14ac:dyDescent="0.2">
      <c r="A24" s="30"/>
      <c r="B24" s="80" t="s">
        <v>239</v>
      </c>
      <c r="C24" s="30" t="s">
        <v>212</v>
      </c>
      <c r="D24" s="30"/>
      <c r="E24" s="124">
        <v>0</v>
      </c>
      <c r="F24" s="38"/>
      <c r="G24" s="59"/>
      <c r="H24" s="30"/>
      <c r="I24" s="59"/>
      <c r="J24" s="37"/>
      <c r="K24" s="59"/>
      <c r="L24" s="30"/>
      <c r="M24" s="59"/>
      <c r="N24" s="37"/>
      <c r="O24" s="59"/>
      <c r="P24" s="30"/>
      <c r="Q24" s="30"/>
      <c r="R24" s="30"/>
    </row>
    <row r="25" spans="1:18" ht="6.95" customHeight="1" x14ac:dyDescent="0.2">
      <c r="A25" s="30"/>
      <c r="B25" s="80"/>
      <c r="C25" s="30"/>
      <c r="D25" s="30"/>
      <c r="E25" s="10"/>
      <c r="F25" s="38"/>
      <c r="G25" s="38"/>
      <c r="H25" s="30"/>
      <c r="I25" s="38"/>
      <c r="J25" s="30"/>
      <c r="K25" s="38"/>
      <c r="L25" s="30"/>
      <c r="M25" s="38"/>
      <c r="N25" s="38"/>
      <c r="O25" s="38"/>
      <c r="P25" s="30"/>
      <c r="Q25" s="30"/>
      <c r="R25" s="30"/>
    </row>
    <row r="26" spans="1:18" x14ac:dyDescent="0.2">
      <c r="A26" s="30"/>
      <c r="B26" s="74" t="s">
        <v>240</v>
      </c>
      <c r="C26" s="126" t="s">
        <v>12</v>
      </c>
      <c r="D26" s="30"/>
      <c r="E26" s="124">
        <v>0</v>
      </c>
      <c r="F26" s="38"/>
      <c r="G26" s="38"/>
      <c r="H26" s="30"/>
      <c r="I26" s="38"/>
      <c r="J26" s="39"/>
      <c r="K26" s="38"/>
      <c r="L26" s="39"/>
      <c r="M26" s="38"/>
      <c r="N26" s="39"/>
      <c r="O26" s="38"/>
      <c r="P26" s="30"/>
      <c r="Q26" s="30"/>
      <c r="R26" s="30"/>
    </row>
    <row r="27" spans="1:18" ht="6.95" customHeight="1" x14ac:dyDescent="0.2">
      <c r="A27" s="30"/>
      <c r="B27" s="74"/>
      <c r="D27" s="30"/>
      <c r="E27" s="10"/>
      <c r="F27" s="38"/>
      <c r="G27" s="38"/>
      <c r="H27" s="30"/>
      <c r="I27" s="38"/>
      <c r="J27" s="39"/>
      <c r="K27" s="38"/>
      <c r="L27" s="39"/>
      <c r="M27" s="38"/>
      <c r="N27" s="39"/>
      <c r="O27" s="38"/>
      <c r="P27" s="30"/>
      <c r="Q27" s="30"/>
      <c r="R27" s="30"/>
    </row>
    <row r="28" spans="1:18" x14ac:dyDescent="0.2">
      <c r="A28" s="30"/>
      <c r="B28" s="74" t="s">
        <v>241</v>
      </c>
      <c r="C28" s="126" t="s">
        <v>12</v>
      </c>
      <c r="D28" s="30"/>
      <c r="E28" s="124">
        <v>0</v>
      </c>
      <c r="F28" s="38"/>
      <c r="G28" s="38"/>
      <c r="H28" s="30"/>
      <c r="I28" s="38"/>
      <c r="J28" s="39"/>
      <c r="K28" s="38"/>
      <c r="L28" s="39"/>
      <c r="M28" s="38"/>
      <c r="N28" s="39"/>
      <c r="O28" s="38"/>
      <c r="P28" s="30"/>
      <c r="Q28" s="30"/>
      <c r="R28" s="30"/>
    </row>
    <row r="29" spans="1:18" ht="6.95" customHeight="1" x14ac:dyDescent="0.2">
      <c r="A29" s="30"/>
      <c r="B29" s="74"/>
      <c r="C29" s="30"/>
      <c r="D29" s="30"/>
      <c r="F29" s="30"/>
      <c r="G29" s="30"/>
      <c r="H29" s="30"/>
      <c r="I29" s="30"/>
      <c r="J29" s="30"/>
      <c r="K29" s="30"/>
      <c r="L29" s="30"/>
      <c r="M29" s="30"/>
      <c r="N29" s="30"/>
      <c r="O29" s="30"/>
      <c r="P29" s="30"/>
      <c r="Q29" s="30"/>
      <c r="R29" s="30"/>
    </row>
    <row r="30" spans="1:18" ht="15.75" x14ac:dyDescent="0.25">
      <c r="A30" s="30"/>
      <c r="B30" s="74" t="s">
        <v>242</v>
      </c>
      <c r="C30" s="33" t="s">
        <v>18</v>
      </c>
      <c r="D30" s="33"/>
      <c r="E30" s="36">
        <f>SUM(E16:E28)</f>
        <v>0</v>
      </c>
      <c r="F30" s="36"/>
      <c r="G30" s="36"/>
      <c r="H30" s="30"/>
      <c r="I30" s="36"/>
      <c r="J30" s="30"/>
      <c r="K30" s="36"/>
      <c r="L30" s="30"/>
      <c r="M30" s="36"/>
      <c r="N30" s="30"/>
      <c r="O30" s="36"/>
      <c r="P30" s="30"/>
      <c r="Q30" s="30"/>
      <c r="R30" s="30"/>
    </row>
    <row r="31" spans="1:18" ht="15.75" x14ac:dyDescent="0.25">
      <c r="A31" s="30"/>
      <c r="B31" s="80"/>
      <c r="C31" s="33"/>
      <c r="D31" s="33"/>
      <c r="E31" s="36"/>
      <c r="F31" s="36"/>
      <c r="G31" s="36"/>
      <c r="H31" s="30"/>
      <c r="I31" s="36"/>
      <c r="J31" s="30"/>
      <c r="K31" s="36"/>
      <c r="L31" s="30"/>
      <c r="M31" s="36"/>
      <c r="N31" s="30"/>
      <c r="O31" s="36"/>
      <c r="P31" s="30"/>
      <c r="Q31" s="30"/>
      <c r="R31" s="30"/>
    </row>
    <row r="32" spans="1:18" ht="15.75" x14ac:dyDescent="0.25">
      <c r="A32" s="30"/>
      <c r="B32" s="80"/>
      <c r="C32" s="33"/>
      <c r="D32" s="33"/>
      <c r="E32" s="160" t="s">
        <v>8</v>
      </c>
      <c r="F32" s="160"/>
      <c r="G32" s="161"/>
      <c r="H32" s="166" t="s">
        <v>25</v>
      </c>
      <c r="I32" s="154"/>
      <c r="J32" s="154"/>
      <c r="K32" s="154"/>
      <c r="L32" s="166" t="s">
        <v>26</v>
      </c>
      <c r="M32" s="154"/>
      <c r="N32" s="154"/>
      <c r="O32" s="154"/>
      <c r="P32" s="30"/>
      <c r="Q32" s="30"/>
      <c r="R32" s="30"/>
    </row>
    <row r="33" spans="1:18" ht="15.75" x14ac:dyDescent="0.25">
      <c r="A33" s="30"/>
      <c r="B33" s="80"/>
      <c r="C33" s="33"/>
      <c r="D33" s="33"/>
      <c r="E33" s="34" t="s">
        <v>2</v>
      </c>
      <c r="F33" s="34"/>
      <c r="G33" s="34" t="s">
        <v>3</v>
      </c>
      <c r="H33" s="35"/>
      <c r="I33" s="34" t="s">
        <v>4</v>
      </c>
      <c r="J33" s="34"/>
      <c r="K33" s="34" t="s">
        <v>5</v>
      </c>
      <c r="L33" s="35"/>
      <c r="M33" s="34" t="s">
        <v>6</v>
      </c>
      <c r="N33" s="34"/>
      <c r="O33" s="34" t="s">
        <v>7</v>
      </c>
      <c r="P33" s="30"/>
      <c r="Q33" s="30"/>
      <c r="R33" s="30"/>
    </row>
    <row r="34" spans="1:18" ht="15.75" x14ac:dyDescent="0.25">
      <c r="A34" s="30"/>
      <c r="B34" s="78" t="s">
        <v>30</v>
      </c>
      <c r="C34" s="6"/>
      <c r="D34" s="6"/>
      <c r="E34" s="6"/>
      <c r="F34" s="6"/>
      <c r="G34" s="6"/>
      <c r="H34" s="6"/>
      <c r="I34" s="6"/>
      <c r="J34" s="6"/>
      <c r="K34" s="6"/>
      <c r="L34" s="6"/>
      <c r="M34" s="6"/>
      <c r="N34" s="6"/>
      <c r="O34" s="6"/>
      <c r="P34" s="6"/>
      <c r="Q34" s="30"/>
      <c r="R34" s="30"/>
    </row>
    <row r="35" spans="1:18" s="30" customFormat="1" ht="6.95" customHeight="1" x14ac:dyDescent="0.25">
      <c r="B35" s="79"/>
    </row>
    <row r="36" spans="1:18" x14ac:dyDescent="0.2">
      <c r="A36" s="30"/>
      <c r="B36" s="74" t="s">
        <v>243</v>
      </c>
      <c r="C36" s="30" t="s">
        <v>11</v>
      </c>
      <c r="D36" s="30"/>
      <c r="E36" s="124">
        <v>0</v>
      </c>
      <c r="F36" s="38"/>
      <c r="G36" s="124">
        <v>0</v>
      </c>
      <c r="H36" s="30"/>
      <c r="I36" s="124">
        <v>0</v>
      </c>
      <c r="J36" s="30"/>
      <c r="K36" s="124">
        <v>0</v>
      </c>
      <c r="L36" s="30"/>
      <c r="M36" s="124">
        <v>0</v>
      </c>
      <c r="N36" s="38"/>
      <c r="O36" s="124">
        <v>0</v>
      </c>
      <c r="P36" s="30"/>
      <c r="Q36" s="30"/>
      <c r="R36" s="30"/>
    </row>
    <row r="37" spans="1:18" ht="6.95" customHeight="1" x14ac:dyDescent="0.2">
      <c r="A37" s="30"/>
      <c r="B37" s="74"/>
      <c r="C37" s="30"/>
      <c r="D37" s="30"/>
      <c r="E37" s="10"/>
      <c r="F37" s="38"/>
      <c r="G37" s="10"/>
      <c r="H37" s="30"/>
      <c r="I37" s="10"/>
      <c r="J37" s="30"/>
      <c r="K37" s="10"/>
      <c r="L37" s="30"/>
      <c r="M37" s="10"/>
      <c r="N37" s="38"/>
      <c r="O37" s="10"/>
      <c r="P37" s="30"/>
      <c r="Q37" s="30"/>
      <c r="R37" s="30"/>
    </row>
    <row r="38" spans="1:18" x14ac:dyDescent="0.2">
      <c r="A38" s="30"/>
      <c r="B38" s="74" t="s">
        <v>244</v>
      </c>
      <c r="C38" s="30" t="s">
        <v>29</v>
      </c>
      <c r="D38" s="30"/>
      <c r="E38" s="124">
        <v>0</v>
      </c>
      <c r="F38" s="38"/>
      <c r="G38" s="124">
        <v>0</v>
      </c>
      <c r="H38" s="30"/>
      <c r="I38" s="124">
        <v>0</v>
      </c>
      <c r="J38" s="30"/>
      <c r="K38" s="124">
        <v>0</v>
      </c>
      <c r="L38" s="30"/>
      <c r="M38" s="124">
        <v>0</v>
      </c>
      <c r="N38" s="38"/>
      <c r="O38" s="124">
        <v>0</v>
      </c>
      <c r="P38" s="30"/>
      <c r="Q38" s="30"/>
      <c r="R38" s="30"/>
    </row>
    <row r="39" spans="1:18" ht="6.95" customHeight="1" x14ac:dyDescent="0.2">
      <c r="A39" s="30"/>
      <c r="B39" s="74"/>
      <c r="C39" s="30"/>
      <c r="D39" s="30"/>
      <c r="E39" s="10"/>
      <c r="F39" s="38"/>
      <c r="G39" s="10"/>
      <c r="H39" s="30"/>
      <c r="J39" s="30"/>
      <c r="L39" s="30"/>
      <c r="N39" s="30"/>
      <c r="P39" s="30"/>
      <c r="Q39" s="30"/>
      <c r="R39" s="30"/>
    </row>
    <row r="40" spans="1:18" ht="15.75" customHeight="1" x14ac:dyDescent="0.2">
      <c r="A40" s="30"/>
      <c r="B40" s="74" t="s">
        <v>245</v>
      </c>
      <c r="C40" s="30" t="s">
        <v>51</v>
      </c>
      <c r="D40" s="30"/>
      <c r="E40" s="124">
        <v>0</v>
      </c>
      <c r="F40" s="38"/>
      <c r="G40" s="124">
        <v>0</v>
      </c>
      <c r="H40" s="30"/>
      <c r="I40" s="124">
        <v>0</v>
      </c>
      <c r="J40" s="30"/>
      <c r="K40" s="124">
        <v>0</v>
      </c>
      <c r="L40" s="30"/>
      <c r="M40" s="124">
        <v>0</v>
      </c>
      <c r="N40" s="38"/>
      <c r="O40" s="124">
        <v>0</v>
      </c>
      <c r="P40" s="30"/>
      <c r="Q40" s="30"/>
      <c r="R40" s="30"/>
    </row>
    <row r="41" spans="1:18" ht="6.95" customHeight="1" x14ac:dyDescent="0.2">
      <c r="A41" s="30"/>
      <c r="B41" s="74"/>
      <c r="C41" s="30"/>
      <c r="D41" s="30"/>
      <c r="E41" s="10"/>
      <c r="F41" s="38"/>
      <c r="G41" s="10"/>
      <c r="H41" s="30"/>
      <c r="I41" s="10"/>
      <c r="J41" s="30"/>
      <c r="K41" s="10"/>
      <c r="L41" s="30"/>
      <c r="M41" s="10"/>
      <c r="N41" s="38"/>
      <c r="O41" s="10"/>
      <c r="P41" s="30"/>
      <c r="Q41" s="30"/>
      <c r="R41" s="30"/>
    </row>
    <row r="42" spans="1:18" ht="15.75" customHeight="1" x14ac:dyDescent="0.2">
      <c r="A42" s="30"/>
      <c r="B42" s="74" t="s">
        <v>246</v>
      </c>
      <c r="C42" s="30" t="s">
        <v>52</v>
      </c>
      <c r="D42" s="30"/>
      <c r="E42" s="124">
        <v>0</v>
      </c>
      <c r="F42" s="38"/>
      <c r="G42" s="124">
        <v>0</v>
      </c>
      <c r="H42" s="30"/>
      <c r="I42" s="124">
        <v>0</v>
      </c>
      <c r="J42" s="30"/>
      <c r="K42" s="124">
        <v>0</v>
      </c>
      <c r="L42" s="30"/>
      <c r="M42" s="124">
        <v>0</v>
      </c>
      <c r="N42" s="38"/>
      <c r="O42" s="124">
        <v>0</v>
      </c>
      <c r="P42" s="30"/>
      <c r="Q42" s="30"/>
      <c r="R42" s="30"/>
    </row>
    <row r="43" spans="1:18" ht="6.95" customHeight="1" x14ac:dyDescent="0.2">
      <c r="A43" s="30"/>
      <c r="B43" s="74"/>
      <c r="C43" s="30"/>
      <c r="D43" s="30"/>
      <c r="E43" s="10"/>
      <c r="F43" s="38"/>
      <c r="G43" s="10"/>
      <c r="H43" s="30"/>
      <c r="J43" s="30"/>
      <c r="L43" s="30"/>
      <c r="N43" s="30"/>
      <c r="P43" s="30"/>
      <c r="Q43" s="30"/>
      <c r="R43" s="30"/>
    </row>
    <row r="44" spans="1:18" ht="15.75" customHeight="1" x14ac:dyDescent="0.2">
      <c r="A44" s="30"/>
      <c r="B44" s="74" t="s">
        <v>247</v>
      </c>
      <c r="C44" s="30" t="s">
        <v>53</v>
      </c>
      <c r="D44" s="30"/>
      <c r="E44" s="124">
        <v>0</v>
      </c>
      <c r="F44" s="38"/>
      <c r="G44" s="124">
        <v>0</v>
      </c>
      <c r="H44" s="30"/>
      <c r="I44" s="124">
        <v>0</v>
      </c>
      <c r="J44" s="30"/>
      <c r="K44" s="124">
        <v>0</v>
      </c>
      <c r="L44" s="30"/>
      <c r="M44" s="124">
        <v>0</v>
      </c>
      <c r="N44" s="38"/>
      <c r="O44" s="124">
        <v>0</v>
      </c>
      <c r="P44" s="30"/>
      <c r="Q44" s="30"/>
      <c r="R44" s="30"/>
    </row>
    <row r="45" spans="1:18" ht="6.95" customHeight="1" x14ac:dyDescent="0.2">
      <c r="A45" s="30"/>
      <c r="B45" s="74"/>
      <c r="C45" s="30"/>
      <c r="D45" s="30"/>
      <c r="E45" s="10"/>
      <c r="F45" s="38"/>
      <c r="G45" s="10"/>
      <c r="H45" s="30"/>
      <c r="J45" s="30"/>
      <c r="L45" s="30"/>
      <c r="N45" s="30"/>
      <c r="P45" s="30"/>
      <c r="Q45" s="30"/>
      <c r="R45" s="30"/>
    </row>
    <row r="46" spans="1:18" x14ac:dyDescent="0.2">
      <c r="A46" s="30"/>
      <c r="B46" s="74" t="s">
        <v>248</v>
      </c>
      <c r="C46" s="126" t="s">
        <v>12</v>
      </c>
      <c r="D46" s="30"/>
      <c r="E46" s="124">
        <v>0</v>
      </c>
      <c r="F46" s="38"/>
      <c r="G46" s="124">
        <v>0</v>
      </c>
      <c r="H46" s="30"/>
      <c r="I46" s="124">
        <v>0</v>
      </c>
      <c r="J46" s="30"/>
      <c r="K46" s="124">
        <v>0</v>
      </c>
      <c r="L46" s="30"/>
      <c r="M46" s="124">
        <v>0</v>
      </c>
      <c r="N46" s="38"/>
      <c r="O46" s="124">
        <v>0</v>
      </c>
      <c r="P46" s="30"/>
      <c r="Q46" s="30"/>
      <c r="R46" s="30"/>
    </row>
    <row r="47" spans="1:18" ht="6.95" customHeight="1" x14ac:dyDescent="0.2">
      <c r="A47" s="30"/>
      <c r="B47" s="74"/>
      <c r="D47" s="30"/>
      <c r="E47" s="10"/>
      <c r="F47" s="38"/>
      <c r="G47" s="10"/>
      <c r="H47" s="30"/>
      <c r="I47" s="10"/>
      <c r="J47" s="39"/>
      <c r="K47" s="10"/>
      <c r="L47" s="39"/>
      <c r="M47" s="10"/>
      <c r="N47" s="39"/>
      <c r="O47" s="10"/>
      <c r="P47" s="30"/>
      <c r="Q47" s="30"/>
      <c r="R47" s="30"/>
    </row>
    <row r="48" spans="1:18" x14ac:dyDescent="0.2">
      <c r="A48" s="30"/>
      <c r="B48" s="74" t="s">
        <v>249</v>
      </c>
      <c r="C48" s="126" t="s">
        <v>12</v>
      </c>
      <c r="D48" s="30"/>
      <c r="E48" s="124">
        <v>0</v>
      </c>
      <c r="F48" s="38"/>
      <c r="G48" s="124">
        <v>0</v>
      </c>
      <c r="H48" s="30"/>
      <c r="I48" s="124">
        <v>0</v>
      </c>
      <c r="J48" s="30"/>
      <c r="K48" s="124">
        <v>0</v>
      </c>
      <c r="L48" s="30"/>
      <c r="M48" s="124">
        <v>0</v>
      </c>
      <c r="N48" s="38"/>
      <c r="O48" s="124">
        <v>0</v>
      </c>
      <c r="P48" s="30"/>
      <c r="Q48" s="30"/>
      <c r="R48" s="30"/>
    </row>
    <row r="49" spans="1:18" ht="6.95" customHeight="1" x14ac:dyDescent="0.25">
      <c r="A49" s="40"/>
      <c r="B49" s="74"/>
      <c r="C49" s="30"/>
      <c r="D49" s="30"/>
      <c r="E49" s="30"/>
      <c r="F49" s="30"/>
      <c r="G49" s="30"/>
      <c r="H49" s="30"/>
      <c r="I49" s="30"/>
      <c r="J49" s="30"/>
      <c r="K49" s="30"/>
      <c r="L49" s="30"/>
      <c r="M49" s="30"/>
      <c r="N49" s="30"/>
      <c r="O49" s="30"/>
      <c r="P49" s="30"/>
      <c r="Q49" s="30"/>
      <c r="R49" s="30"/>
    </row>
    <row r="50" spans="1:18" ht="15.75" x14ac:dyDescent="0.25">
      <c r="A50" s="30"/>
      <c r="B50" s="74" t="s">
        <v>250</v>
      </c>
      <c r="C50" s="33" t="s">
        <v>31</v>
      </c>
      <c r="D50" s="33"/>
      <c r="E50" s="36">
        <f>SUM(E36:E48)</f>
        <v>0</v>
      </c>
      <c r="F50" s="36"/>
      <c r="G50" s="36">
        <f>SUM(G36:G48)</f>
        <v>0</v>
      </c>
      <c r="H50" s="30"/>
      <c r="I50" s="36">
        <f>SUM(I36:I48)</f>
        <v>0</v>
      </c>
      <c r="J50" s="30"/>
      <c r="K50" s="36">
        <f>SUM(K36:K48)</f>
        <v>0</v>
      </c>
      <c r="L50" s="30"/>
      <c r="M50" s="36">
        <f>SUM(M36:M48)</f>
        <v>0</v>
      </c>
      <c r="N50" s="30"/>
      <c r="O50" s="36">
        <f>SUM(O36:O48)</f>
        <v>0</v>
      </c>
      <c r="P50" s="30"/>
      <c r="Q50" s="30"/>
      <c r="R50" s="30"/>
    </row>
    <row r="51" spans="1:18" ht="15.75" x14ac:dyDescent="0.25">
      <c r="A51" s="30"/>
      <c r="B51" s="74"/>
      <c r="C51" s="33"/>
      <c r="D51" s="33"/>
      <c r="E51" s="36"/>
      <c r="F51" s="36"/>
      <c r="G51" s="36"/>
      <c r="H51" s="30"/>
      <c r="I51" s="36"/>
      <c r="J51" s="30"/>
      <c r="K51" s="36"/>
      <c r="L51" s="30"/>
      <c r="M51" s="36"/>
      <c r="N51" s="30"/>
      <c r="O51" s="36"/>
      <c r="P51" s="30"/>
      <c r="Q51" s="30"/>
      <c r="R51" s="30"/>
    </row>
    <row r="52" spans="1:18" ht="15.75" x14ac:dyDescent="0.25">
      <c r="A52" s="177" t="s">
        <v>125</v>
      </c>
      <c r="B52" s="177"/>
      <c r="C52" s="177"/>
      <c r="D52" s="4"/>
      <c r="E52" s="4"/>
      <c r="F52" s="4"/>
      <c r="G52" s="4"/>
      <c r="H52" s="4"/>
      <c r="I52" s="4"/>
      <c r="J52" s="4"/>
      <c r="K52" s="4"/>
      <c r="L52" s="4"/>
      <c r="M52" s="4"/>
      <c r="N52" s="4"/>
      <c r="O52" s="4"/>
      <c r="P52" s="4"/>
      <c r="Q52" s="30"/>
      <c r="R52" s="30"/>
    </row>
    <row r="53" spans="1:18" ht="15.75" x14ac:dyDescent="0.25">
      <c r="A53" s="30"/>
      <c r="B53" s="74"/>
      <c r="C53" s="30"/>
      <c r="D53" s="30"/>
      <c r="E53" s="160" t="s">
        <v>8</v>
      </c>
      <c r="F53" s="160"/>
      <c r="G53" s="161"/>
      <c r="H53" s="166" t="s">
        <v>25</v>
      </c>
      <c r="I53" s="154"/>
      <c r="J53" s="154"/>
      <c r="K53" s="154"/>
      <c r="L53" s="166" t="s">
        <v>26</v>
      </c>
      <c r="M53" s="154"/>
      <c r="N53" s="154"/>
      <c r="O53" s="154"/>
      <c r="P53" s="30"/>
      <c r="Q53" s="30"/>
      <c r="R53" s="30"/>
    </row>
    <row r="54" spans="1:18" ht="15.75" x14ac:dyDescent="0.25">
      <c r="A54" s="30"/>
      <c r="B54" s="74"/>
      <c r="C54" s="30"/>
      <c r="D54" s="30"/>
      <c r="E54" s="34" t="s">
        <v>2</v>
      </c>
      <c r="F54" s="34"/>
      <c r="G54" s="34" t="s">
        <v>3</v>
      </c>
      <c r="H54" s="35"/>
      <c r="I54" s="34" t="s">
        <v>4</v>
      </c>
      <c r="J54" s="34"/>
      <c r="K54" s="34" t="s">
        <v>5</v>
      </c>
      <c r="L54" s="35"/>
      <c r="M54" s="34" t="s">
        <v>6</v>
      </c>
      <c r="N54" s="34"/>
      <c r="O54" s="34" t="s">
        <v>7</v>
      </c>
      <c r="P54" s="30"/>
      <c r="Q54" s="30"/>
      <c r="R54" s="30"/>
    </row>
    <row r="55" spans="1:18" ht="15.75" x14ac:dyDescent="0.25">
      <c r="A55" s="30"/>
      <c r="B55" s="178" t="s">
        <v>127</v>
      </c>
      <c r="C55" s="178"/>
      <c r="D55" s="178"/>
      <c r="E55" s="178"/>
      <c r="F55" s="178"/>
      <c r="G55" s="178"/>
      <c r="H55" s="178"/>
      <c r="I55" s="178"/>
      <c r="J55" s="178"/>
      <c r="K55" s="178"/>
      <c r="L55" s="178"/>
      <c r="M55" s="178"/>
      <c r="N55" s="178"/>
      <c r="O55" s="178"/>
      <c r="P55" s="178"/>
      <c r="Q55" s="30"/>
      <c r="R55" s="30"/>
    </row>
    <row r="56" spans="1:18" s="8" customFormat="1" ht="6.95" customHeight="1" x14ac:dyDescent="0.25">
      <c r="A56" s="30"/>
      <c r="B56" s="79"/>
      <c r="C56" s="30"/>
      <c r="D56" s="30"/>
      <c r="E56" s="30"/>
      <c r="F56" s="30"/>
      <c r="G56" s="30"/>
      <c r="H56" s="30"/>
      <c r="I56" s="30"/>
      <c r="J56" s="30"/>
      <c r="K56" s="30"/>
      <c r="L56" s="30"/>
      <c r="M56" s="30"/>
      <c r="N56" s="30"/>
      <c r="O56" s="30"/>
      <c r="P56" s="30"/>
      <c r="Q56" s="30"/>
      <c r="R56" s="30"/>
    </row>
    <row r="57" spans="1:18" s="8" customFormat="1" ht="15.75" x14ac:dyDescent="0.25">
      <c r="A57" s="30"/>
      <c r="B57" s="79"/>
      <c r="C57" s="49" t="s">
        <v>181</v>
      </c>
      <c r="D57" s="48"/>
      <c r="E57" s="52">
        <v>23019</v>
      </c>
      <c r="F57" s="51"/>
      <c r="G57" s="52">
        <f>SUM(E57*1.1)</f>
        <v>25320.9</v>
      </c>
      <c r="H57" s="51"/>
      <c r="I57" s="52">
        <f>SUM(G57*1.1)</f>
        <v>27852.990000000005</v>
      </c>
      <c r="J57" s="51"/>
      <c r="K57" s="52">
        <f>SUM(I57*1.1)</f>
        <v>30638.289000000008</v>
      </c>
      <c r="L57" s="51"/>
      <c r="M57" s="52">
        <f>SUM(K57*1.1)</f>
        <v>33702.117900000012</v>
      </c>
      <c r="N57" s="51"/>
      <c r="O57" s="52">
        <f>SUM(M57*1.1)</f>
        <v>37072.329690000013</v>
      </c>
      <c r="P57" s="30"/>
      <c r="Q57" s="30"/>
      <c r="R57" s="30"/>
    </row>
    <row r="58" spans="1:18" s="8" customFormat="1" ht="6.95" customHeight="1" x14ac:dyDescent="0.25">
      <c r="A58" s="30"/>
      <c r="B58" s="79"/>
      <c r="C58" s="68"/>
      <c r="D58" s="48"/>
      <c r="E58" s="52"/>
      <c r="F58" s="51"/>
      <c r="G58" s="52"/>
      <c r="H58" s="51"/>
      <c r="I58" s="52"/>
      <c r="J58" s="51"/>
      <c r="K58" s="52"/>
      <c r="L58" s="51"/>
      <c r="M58" s="52"/>
      <c r="N58" s="51"/>
      <c r="O58" s="52"/>
      <c r="P58" s="30"/>
      <c r="Q58" s="30"/>
      <c r="R58" s="30"/>
    </row>
    <row r="59" spans="1:18" s="8" customFormat="1" x14ac:dyDescent="0.2">
      <c r="A59" s="30"/>
      <c r="B59" s="74" t="s">
        <v>254</v>
      </c>
      <c r="C59" s="30" t="s">
        <v>128</v>
      </c>
      <c r="D59" s="30"/>
      <c r="E59" s="124">
        <v>0</v>
      </c>
      <c r="F59" s="15"/>
      <c r="G59" s="124">
        <v>0</v>
      </c>
      <c r="H59" s="1"/>
      <c r="I59" s="124">
        <v>0</v>
      </c>
      <c r="J59" s="1"/>
      <c r="K59" s="124">
        <v>0</v>
      </c>
      <c r="L59" s="1"/>
      <c r="M59" s="124">
        <v>0</v>
      </c>
      <c r="N59" s="10"/>
      <c r="O59" s="124">
        <v>0</v>
      </c>
      <c r="Q59" s="30"/>
      <c r="R59" s="30"/>
    </row>
    <row r="60" spans="1:18" s="8" customFormat="1" ht="15.75" x14ac:dyDescent="0.25">
      <c r="A60" s="30"/>
      <c r="B60" s="79"/>
      <c r="C60" s="49"/>
      <c r="D60" s="48"/>
      <c r="E60" s="52"/>
      <c r="F60" s="51"/>
      <c r="G60" s="52"/>
      <c r="H60" s="51"/>
      <c r="I60" s="52"/>
      <c r="J60" s="51"/>
      <c r="K60" s="52"/>
      <c r="L60" s="51"/>
      <c r="M60" s="52"/>
      <c r="N60" s="51"/>
      <c r="O60" s="52"/>
      <c r="P60" s="30"/>
      <c r="Q60" s="30"/>
      <c r="R60" s="30"/>
    </row>
    <row r="61" spans="1:18" s="8" customFormat="1" ht="15.75" x14ac:dyDescent="0.25">
      <c r="A61" s="30"/>
      <c r="B61" s="178" t="s">
        <v>191</v>
      </c>
      <c r="C61" s="178"/>
      <c r="D61" s="178"/>
      <c r="E61" s="178"/>
      <c r="F61" s="178"/>
      <c r="G61" s="178"/>
      <c r="H61" s="178"/>
      <c r="I61" s="178"/>
      <c r="J61" s="178"/>
      <c r="K61" s="178"/>
      <c r="L61" s="178"/>
      <c r="M61" s="178"/>
      <c r="N61" s="178"/>
      <c r="O61" s="178"/>
      <c r="P61" s="178"/>
      <c r="Q61" s="30"/>
      <c r="R61" s="30"/>
    </row>
    <row r="62" spans="1:18" s="8" customFormat="1" ht="6.95" customHeight="1" x14ac:dyDescent="0.25">
      <c r="A62" s="30"/>
      <c r="B62" s="79"/>
      <c r="C62" s="30"/>
      <c r="D62" s="30"/>
      <c r="E62" s="30"/>
      <c r="F62" s="30"/>
      <c r="G62" s="30"/>
      <c r="H62" s="30"/>
      <c r="I62" s="30"/>
      <c r="J62" s="30"/>
      <c r="K62" s="30"/>
      <c r="L62" s="30"/>
      <c r="M62" s="30"/>
      <c r="N62" s="30"/>
      <c r="O62" s="30"/>
      <c r="P62" s="30"/>
      <c r="Q62" s="30"/>
      <c r="R62" s="30"/>
    </row>
    <row r="63" spans="1:18" s="8" customFormat="1" ht="15.75" x14ac:dyDescent="0.25">
      <c r="A63" s="30"/>
      <c r="B63" s="79"/>
      <c r="C63" s="49" t="s">
        <v>181</v>
      </c>
      <c r="D63" s="48"/>
      <c r="E63" s="52">
        <v>732</v>
      </c>
      <c r="F63" s="51"/>
      <c r="G63" s="52">
        <f>SUM(E63*1.37)</f>
        <v>1002.84</v>
      </c>
      <c r="H63" s="51"/>
      <c r="I63" s="52">
        <f>SUM(G63*1.37)</f>
        <v>1373.8908000000001</v>
      </c>
      <c r="J63" s="51"/>
      <c r="K63" s="52">
        <f>SUM(I63*1.37)</f>
        <v>1882.2303960000004</v>
      </c>
      <c r="L63" s="51"/>
      <c r="M63" s="52">
        <f>SUM(K63*1.37)</f>
        <v>2578.6556425200006</v>
      </c>
      <c r="N63" s="51"/>
      <c r="O63" s="52">
        <f>SUM(M63*1.37)</f>
        <v>3532.7582302524011</v>
      </c>
      <c r="P63" s="30"/>
      <c r="Q63" s="30"/>
      <c r="R63" s="30"/>
    </row>
    <row r="64" spans="1:18" s="8" customFormat="1" ht="6.95" customHeight="1" x14ac:dyDescent="0.25">
      <c r="A64" s="30"/>
      <c r="B64" s="79"/>
      <c r="C64" s="68"/>
      <c r="D64" s="48"/>
      <c r="E64" s="52"/>
      <c r="F64" s="51"/>
      <c r="G64" s="52"/>
      <c r="H64" s="51"/>
      <c r="I64" s="52"/>
      <c r="J64" s="51"/>
      <c r="K64" s="52"/>
      <c r="L64" s="51"/>
      <c r="M64" s="52"/>
      <c r="N64" s="51"/>
      <c r="O64" s="52"/>
      <c r="P64" s="30"/>
      <c r="Q64" s="30"/>
      <c r="R64" s="30"/>
    </row>
    <row r="65" spans="1:18" s="8" customFormat="1" x14ac:dyDescent="0.2">
      <c r="A65" s="30"/>
      <c r="B65" s="74" t="s">
        <v>255</v>
      </c>
      <c r="C65" s="30" t="s">
        <v>131</v>
      </c>
      <c r="D65" s="30"/>
      <c r="E65" s="124">
        <v>0</v>
      </c>
      <c r="F65" s="15"/>
      <c r="G65" s="124">
        <v>0</v>
      </c>
      <c r="H65" s="1"/>
      <c r="I65" s="124">
        <v>0</v>
      </c>
      <c r="J65" s="1"/>
      <c r="K65" s="124">
        <v>0</v>
      </c>
      <c r="L65" s="1"/>
      <c r="M65" s="124">
        <v>0</v>
      </c>
      <c r="N65" s="10"/>
      <c r="O65" s="124">
        <v>0</v>
      </c>
      <c r="P65" s="30"/>
      <c r="Q65" s="30"/>
      <c r="R65" s="30"/>
    </row>
    <row r="66" spans="1:18" s="8" customFormat="1" ht="15.75" x14ac:dyDescent="0.25">
      <c r="A66" s="30"/>
      <c r="B66" s="79"/>
      <c r="C66" s="49"/>
      <c r="D66" s="48"/>
      <c r="E66" s="52"/>
      <c r="F66" s="51"/>
      <c r="G66" s="52"/>
      <c r="H66" s="51"/>
      <c r="I66" s="52"/>
      <c r="J66" s="51"/>
      <c r="K66" s="52"/>
      <c r="L66" s="51"/>
      <c r="M66" s="52"/>
      <c r="N66" s="51"/>
      <c r="O66" s="52"/>
      <c r="P66" s="30"/>
      <c r="Q66" s="30"/>
      <c r="R66" s="30"/>
    </row>
    <row r="67" spans="1:18" s="8" customFormat="1" ht="15.75" x14ac:dyDescent="0.25">
      <c r="A67" s="30"/>
      <c r="B67" s="178" t="s">
        <v>190</v>
      </c>
      <c r="C67" s="178"/>
      <c r="D67" s="178"/>
      <c r="E67" s="178"/>
      <c r="F67" s="178"/>
      <c r="G67" s="178"/>
      <c r="H67" s="178"/>
      <c r="I67" s="178"/>
      <c r="J67" s="178"/>
      <c r="K67" s="178"/>
      <c r="L67" s="178"/>
      <c r="M67" s="178"/>
      <c r="N67" s="178"/>
      <c r="O67" s="178"/>
      <c r="P67" s="178"/>
      <c r="Q67" s="30"/>
      <c r="R67" s="30"/>
    </row>
    <row r="68" spans="1:18" s="8" customFormat="1" ht="6.95" customHeight="1" x14ac:dyDescent="0.25">
      <c r="A68" s="30"/>
      <c r="B68" s="79"/>
      <c r="C68" s="30"/>
      <c r="D68" s="30"/>
      <c r="E68" s="30"/>
      <c r="F68" s="30"/>
      <c r="G68" s="30"/>
      <c r="H68" s="30"/>
      <c r="I68" s="30"/>
      <c r="J68" s="30"/>
      <c r="K68" s="30"/>
      <c r="L68" s="30"/>
      <c r="M68" s="30"/>
      <c r="N68" s="30"/>
      <c r="O68" s="30"/>
      <c r="P68" s="30"/>
      <c r="Q68" s="30"/>
      <c r="R68" s="30"/>
    </row>
    <row r="69" spans="1:18" s="8" customFormat="1" ht="15.75" x14ac:dyDescent="0.25">
      <c r="A69" s="30"/>
      <c r="B69" s="79"/>
      <c r="C69" s="49" t="s">
        <v>181</v>
      </c>
      <c r="D69" s="48"/>
      <c r="E69" s="52">
        <v>3485</v>
      </c>
      <c r="F69" s="51"/>
      <c r="G69" s="52">
        <f>SUM(E69*1.02)</f>
        <v>3554.7000000000003</v>
      </c>
      <c r="H69" s="51"/>
      <c r="I69" s="52">
        <f>SUM(G69*1.02)</f>
        <v>3625.7940000000003</v>
      </c>
      <c r="J69" s="51"/>
      <c r="K69" s="52">
        <f>SUM(I69*1.02)</f>
        <v>3698.3098800000002</v>
      </c>
      <c r="L69" s="51"/>
      <c r="M69" s="52">
        <f>SUM(K69*1.02)</f>
        <v>3772.2760776000005</v>
      </c>
      <c r="N69" s="51"/>
      <c r="O69" s="52">
        <f>SUM(M69*1.02)</f>
        <v>3847.7215991520006</v>
      </c>
      <c r="P69" s="30"/>
      <c r="Q69" s="30"/>
      <c r="R69" s="30"/>
    </row>
    <row r="70" spans="1:18" s="8" customFormat="1" ht="6.95" customHeight="1" x14ac:dyDescent="0.25">
      <c r="A70" s="30"/>
      <c r="B70" s="79"/>
      <c r="C70" s="68"/>
      <c r="D70" s="48"/>
      <c r="E70" s="52"/>
      <c r="F70" s="51"/>
      <c r="G70" s="52"/>
      <c r="H70" s="51"/>
      <c r="I70" s="52"/>
      <c r="J70" s="51"/>
      <c r="K70" s="52"/>
      <c r="L70" s="51"/>
      <c r="M70" s="52"/>
      <c r="N70" s="51"/>
      <c r="O70" s="52"/>
      <c r="P70" s="30"/>
      <c r="Q70" s="30"/>
      <c r="R70" s="30"/>
    </row>
    <row r="71" spans="1:18" s="8" customFormat="1" x14ac:dyDescent="0.2">
      <c r="A71" s="30"/>
      <c r="B71" s="74" t="s">
        <v>256</v>
      </c>
      <c r="C71" s="30" t="s">
        <v>129</v>
      </c>
      <c r="D71" s="30"/>
      <c r="E71" s="124">
        <v>0</v>
      </c>
      <c r="F71" s="15"/>
      <c r="G71" s="124">
        <v>0</v>
      </c>
      <c r="H71" s="1"/>
      <c r="I71" s="124">
        <v>0</v>
      </c>
      <c r="J71" s="1"/>
      <c r="K71" s="124">
        <v>0</v>
      </c>
      <c r="L71" s="1"/>
      <c r="M71" s="124">
        <v>0</v>
      </c>
      <c r="N71" s="10"/>
      <c r="O71" s="124">
        <v>0</v>
      </c>
      <c r="P71" s="30"/>
      <c r="Q71" s="30"/>
      <c r="R71" s="30"/>
    </row>
    <row r="72" spans="1:18" s="8" customFormat="1" ht="15.75" customHeight="1" x14ac:dyDescent="0.25">
      <c r="A72" s="30"/>
      <c r="B72" s="79"/>
      <c r="C72" s="49"/>
      <c r="D72" s="48"/>
      <c r="E72" s="52"/>
      <c r="F72" s="51"/>
      <c r="G72" s="52"/>
      <c r="H72" s="51"/>
      <c r="I72" s="52"/>
      <c r="J72" s="51"/>
      <c r="K72" s="52"/>
      <c r="L72" s="51"/>
      <c r="M72" s="52"/>
      <c r="N72" s="51"/>
      <c r="O72" s="52"/>
      <c r="P72" s="30"/>
      <c r="Q72" s="30"/>
      <c r="R72" s="30"/>
    </row>
    <row r="73" spans="1:18" s="8" customFormat="1" ht="15.75" customHeight="1" x14ac:dyDescent="0.25">
      <c r="A73" s="30"/>
      <c r="B73" s="178" t="s">
        <v>192</v>
      </c>
      <c r="C73" s="178"/>
      <c r="D73" s="178"/>
      <c r="E73" s="178"/>
      <c r="F73" s="178"/>
      <c r="G73" s="178"/>
      <c r="H73" s="178"/>
      <c r="I73" s="178"/>
      <c r="J73" s="178"/>
      <c r="K73" s="178"/>
      <c r="L73" s="178"/>
      <c r="M73" s="178"/>
      <c r="N73" s="178"/>
      <c r="O73" s="178"/>
      <c r="P73" s="178"/>
      <c r="Q73" s="30"/>
      <c r="R73" s="30"/>
    </row>
    <row r="74" spans="1:18" s="8" customFormat="1" ht="6.95" customHeight="1" x14ac:dyDescent="0.25">
      <c r="A74" s="30"/>
      <c r="B74" s="79"/>
      <c r="C74" s="49"/>
      <c r="D74" s="48"/>
      <c r="E74" s="52"/>
      <c r="F74" s="51"/>
      <c r="G74" s="52"/>
      <c r="H74" s="51"/>
      <c r="I74" s="52"/>
      <c r="J74" s="51"/>
      <c r="K74" s="52"/>
      <c r="L74" s="51"/>
      <c r="M74" s="52"/>
      <c r="N74" s="51"/>
      <c r="O74" s="52"/>
      <c r="P74" s="30"/>
      <c r="Q74" s="30"/>
      <c r="R74" s="30"/>
    </row>
    <row r="75" spans="1:18" s="8" customFormat="1" ht="15.75" customHeight="1" x14ac:dyDescent="0.25">
      <c r="A75" s="30"/>
      <c r="B75" s="74" t="s">
        <v>257</v>
      </c>
      <c r="C75" s="33" t="s">
        <v>311</v>
      </c>
      <c r="D75" s="48"/>
      <c r="E75" s="112">
        <f>SUM(E59+E65+E71)</f>
        <v>0</v>
      </c>
      <c r="F75" s="43"/>
      <c r="G75" s="112">
        <f>SUM(G59+G65+G71)</f>
        <v>0</v>
      </c>
      <c r="H75" s="43"/>
      <c r="I75" s="112">
        <f>SUM(I59+I65+I71)</f>
        <v>0</v>
      </c>
      <c r="J75" s="43"/>
      <c r="K75" s="112">
        <f>SUM(K59+K65+K71)</f>
        <v>0</v>
      </c>
      <c r="L75" s="43"/>
      <c r="M75" s="112">
        <f>SUM(M59+M65+M71)</f>
        <v>0</v>
      </c>
      <c r="N75" s="43"/>
      <c r="O75" s="112">
        <f>SUM(O59+O65+O71)</f>
        <v>0</v>
      </c>
      <c r="P75" s="30"/>
      <c r="Q75" s="30"/>
      <c r="R75" s="30"/>
    </row>
    <row r="76" spans="1:18" s="8" customFormat="1" ht="15.75" customHeight="1" x14ac:dyDescent="0.25">
      <c r="A76" s="30"/>
      <c r="B76" s="79"/>
      <c r="C76" s="49"/>
      <c r="D76" s="48"/>
      <c r="E76" s="52"/>
      <c r="F76" s="51"/>
      <c r="G76" s="52"/>
      <c r="H76" s="51"/>
      <c r="I76" s="52"/>
      <c r="J76" s="51"/>
      <c r="K76" s="52"/>
      <c r="L76" s="51"/>
      <c r="M76" s="52"/>
      <c r="N76" s="51"/>
      <c r="O76" s="52"/>
      <c r="P76" s="30"/>
      <c r="Q76" s="30"/>
      <c r="R76" s="30"/>
    </row>
    <row r="77" spans="1:18" ht="15.75" x14ac:dyDescent="0.25">
      <c r="A77" s="30"/>
      <c r="B77" s="74"/>
      <c r="C77" s="30"/>
      <c r="D77" s="30"/>
      <c r="E77" s="154" t="s">
        <v>130</v>
      </c>
      <c r="F77" s="154"/>
      <c r="G77" s="154"/>
      <c r="H77" s="19"/>
      <c r="I77" s="154" t="s">
        <v>64</v>
      </c>
      <c r="J77" s="154"/>
      <c r="K77" s="154"/>
      <c r="L77" s="19"/>
      <c r="M77" s="154" t="s">
        <v>68</v>
      </c>
      <c r="N77" s="154"/>
      <c r="O77" s="154"/>
      <c r="Q77" s="30"/>
      <c r="R77" s="30"/>
    </row>
    <row r="78" spans="1:18" x14ac:dyDescent="0.2">
      <c r="A78" s="30"/>
      <c r="B78" s="74"/>
      <c r="C78" s="30"/>
      <c r="D78" s="30"/>
      <c r="E78" s="155" t="s">
        <v>35</v>
      </c>
      <c r="F78" s="155"/>
      <c r="G78" s="155"/>
      <c r="H78" s="60"/>
      <c r="I78" s="155" t="s">
        <v>66</v>
      </c>
      <c r="J78" s="155"/>
      <c r="K78" s="155"/>
      <c r="L78" s="60"/>
      <c r="M78" s="155" t="s">
        <v>91</v>
      </c>
      <c r="N78" s="155"/>
      <c r="O78" s="155"/>
      <c r="P78" s="30"/>
      <c r="Q78" s="30"/>
      <c r="R78" s="30"/>
    </row>
    <row r="79" spans="1:18" ht="15.75" x14ac:dyDescent="0.25">
      <c r="A79" s="30"/>
      <c r="B79" s="78" t="s">
        <v>34</v>
      </c>
      <c r="C79" s="6"/>
      <c r="D79" s="6"/>
      <c r="E79" s="6"/>
      <c r="F79" s="6"/>
      <c r="G79" s="6"/>
      <c r="H79" s="6"/>
      <c r="I79" s="6"/>
      <c r="J79" s="6"/>
      <c r="K79" s="6"/>
      <c r="L79" s="6"/>
      <c r="M79" s="6"/>
      <c r="N79" s="6"/>
      <c r="O79" s="6"/>
      <c r="P79" s="6"/>
      <c r="Q79" s="30"/>
      <c r="R79" s="30"/>
    </row>
    <row r="80" spans="1:18" s="30" customFormat="1" ht="6.95" customHeight="1" x14ac:dyDescent="0.2">
      <c r="B80" s="74"/>
      <c r="E80" s="168"/>
      <c r="F80" s="168"/>
      <c r="G80" s="168"/>
      <c r="I80" s="38"/>
      <c r="K80" s="38"/>
      <c r="M80" s="38"/>
      <c r="N80" s="38"/>
      <c r="O80" s="38"/>
    </row>
    <row r="81" spans="1:18" x14ac:dyDescent="0.2">
      <c r="A81" s="30"/>
      <c r="B81" s="74" t="s">
        <v>258</v>
      </c>
      <c r="C81" s="30" t="s">
        <v>41</v>
      </c>
      <c r="D81" s="30"/>
      <c r="E81" s="156" t="s">
        <v>74</v>
      </c>
      <c r="F81" s="156"/>
      <c r="G81" s="156"/>
      <c r="H81" s="61"/>
      <c r="I81" s="156" t="s">
        <v>74</v>
      </c>
      <c r="J81" s="156"/>
      <c r="K81" s="156"/>
      <c r="L81" s="8"/>
      <c r="M81" s="124">
        <v>0</v>
      </c>
      <c r="N81" s="18"/>
      <c r="O81" s="123" t="s">
        <v>74</v>
      </c>
      <c r="P81" s="8"/>
      <c r="Q81" s="30"/>
      <c r="R81" s="30"/>
    </row>
    <row r="82" spans="1:18" s="30" customFormat="1" ht="6.95" customHeight="1" x14ac:dyDescent="0.2">
      <c r="B82" s="74"/>
      <c r="E82" s="64"/>
      <c r="F82" s="64"/>
      <c r="G82" s="64"/>
      <c r="H82" s="61"/>
      <c r="I82" s="64"/>
      <c r="J82" s="61"/>
      <c r="K82" s="64"/>
      <c r="M82" s="63"/>
      <c r="N82" s="38"/>
      <c r="O82" s="62"/>
    </row>
    <row r="83" spans="1:18" x14ac:dyDescent="0.2">
      <c r="A83" s="30"/>
      <c r="B83" s="74" t="s">
        <v>259</v>
      </c>
      <c r="C83" s="30" t="s">
        <v>36</v>
      </c>
      <c r="D83" s="30"/>
      <c r="E83" s="156" t="s">
        <v>74</v>
      </c>
      <c r="F83" s="156"/>
      <c r="G83" s="156"/>
      <c r="H83" s="61"/>
      <c r="I83" s="156" t="s">
        <v>74</v>
      </c>
      <c r="J83" s="156"/>
      <c r="K83" s="156"/>
      <c r="L83" s="8"/>
      <c r="M83" s="124">
        <v>0</v>
      </c>
      <c r="N83" s="15"/>
      <c r="O83" s="123" t="s">
        <v>74</v>
      </c>
      <c r="P83" s="8"/>
      <c r="Q83" s="30"/>
      <c r="R83" s="30"/>
    </row>
    <row r="84" spans="1:18" s="30" customFormat="1" ht="6.95" customHeight="1" x14ac:dyDescent="0.2">
      <c r="B84" s="74"/>
      <c r="E84" s="64"/>
      <c r="F84" s="64"/>
      <c r="G84" s="64"/>
      <c r="H84" s="61"/>
      <c r="I84" s="64"/>
      <c r="J84" s="61"/>
      <c r="K84" s="64"/>
      <c r="M84" s="63"/>
      <c r="N84" s="38"/>
      <c r="O84" s="62"/>
    </row>
    <row r="85" spans="1:18" x14ac:dyDescent="0.2">
      <c r="A85" s="30"/>
      <c r="B85" s="74" t="s">
        <v>260</v>
      </c>
      <c r="C85" s="30" t="s">
        <v>37</v>
      </c>
      <c r="D85" s="30"/>
      <c r="E85" s="156" t="s">
        <v>74</v>
      </c>
      <c r="F85" s="156"/>
      <c r="G85" s="156"/>
      <c r="H85" s="61"/>
      <c r="I85" s="156" t="s">
        <v>74</v>
      </c>
      <c r="J85" s="156"/>
      <c r="K85" s="156"/>
      <c r="L85" s="8"/>
      <c r="M85" s="124">
        <v>0</v>
      </c>
      <c r="N85" s="15"/>
      <c r="O85" s="123" t="s">
        <v>74</v>
      </c>
      <c r="P85" s="8"/>
      <c r="Q85" s="30"/>
      <c r="R85" s="30"/>
    </row>
    <row r="86" spans="1:18" s="30" customFormat="1" ht="6.95" customHeight="1" x14ac:dyDescent="0.2">
      <c r="B86" s="74"/>
      <c r="E86" s="61"/>
      <c r="F86" s="61"/>
      <c r="G86" s="61"/>
      <c r="H86" s="61"/>
      <c r="I86" s="61"/>
      <c r="J86" s="61"/>
      <c r="K86" s="61"/>
      <c r="M86" s="63"/>
      <c r="N86" s="38"/>
      <c r="O86" s="62"/>
    </row>
    <row r="87" spans="1:18" ht="15.75" customHeight="1" x14ac:dyDescent="0.2">
      <c r="A87" s="30"/>
      <c r="B87" s="74" t="s">
        <v>261</v>
      </c>
      <c r="C87" s="30" t="s">
        <v>38</v>
      </c>
      <c r="D87" s="30"/>
      <c r="E87" s="156" t="s">
        <v>74</v>
      </c>
      <c r="F87" s="156"/>
      <c r="G87" s="156"/>
      <c r="H87" s="61"/>
      <c r="I87" s="156" t="s">
        <v>74</v>
      </c>
      <c r="J87" s="156"/>
      <c r="K87" s="156"/>
      <c r="L87" s="8"/>
      <c r="M87" s="124">
        <v>0</v>
      </c>
      <c r="N87" s="15"/>
      <c r="O87" s="123" t="s">
        <v>74</v>
      </c>
      <c r="P87" s="8"/>
      <c r="Q87" s="30"/>
      <c r="R87" s="30"/>
    </row>
    <row r="88" spans="1:18" s="30" customFormat="1" ht="6.95" customHeight="1" x14ac:dyDescent="0.2">
      <c r="B88" s="74"/>
      <c r="E88" s="61"/>
      <c r="F88" s="61"/>
      <c r="G88" s="61"/>
      <c r="H88" s="61"/>
      <c r="I88" s="61"/>
      <c r="J88" s="61"/>
      <c r="K88" s="61"/>
      <c r="M88" s="63"/>
      <c r="N88" s="38"/>
      <c r="O88" s="62"/>
    </row>
    <row r="89" spans="1:18" x14ac:dyDescent="0.2">
      <c r="A89" s="30"/>
      <c r="B89" s="74" t="s">
        <v>262</v>
      </c>
      <c r="C89" s="30" t="s">
        <v>215</v>
      </c>
      <c r="D89" s="30"/>
      <c r="E89" s="156" t="s">
        <v>74</v>
      </c>
      <c r="F89" s="156"/>
      <c r="G89" s="156"/>
      <c r="H89" s="61"/>
      <c r="I89" s="156" t="s">
        <v>74</v>
      </c>
      <c r="J89" s="156"/>
      <c r="K89" s="156"/>
      <c r="L89" s="8"/>
      <c r="M89" s="124">
        <v>0</v>
      </c>
      <c r="N89" s="15"/>
      <c r="O89" s="123" t="s">
        <v>74</v>
      </c>
      <c r="P89" s="30"/>
      <c r="Q89" s="30"/>
      <c r="R89" s="30"/>
    </row>
    <row r="90" spans="1:18" s="30" customFormat="1" ht="6.95" customHeight="1" x14ac:dyDescent="0.2">
      <c r="E90" s="65"/>
      <c r="F90" s="65"/>
      <c r="G90" s="65"/>
      <c r="H90" s="61"/>
      <c r="I90" s="64"/>
      <c r="J90" s="61"/>
      <c r="K90" s="64"/>
      <c r="M90" s="63"/>
      <c r="N90" s="38"/>
      <c r="O90" s="62"/>
    </row>
    <row r="91" spans="1:18" x14ac:dyDescent="0.2">
      <c r="A91" s="30"/>
      <c r="B91" s="14" t="s">
        <v>488</v>
      </c>
      <c r="C91" s="30" t="s">
        <v>61</v>
      </c>
      <c r="D91" s="30"/>
      <c r="E91" s="156" t="s">
        <v>74</v>
      </c>
      <c r="F91" s="156"/>
      <c r="G91" s="156"/>
      <c r="H91" s="61"/>
      <c r="I91" s="156" t="s">
        <v>74</v>
      </c>
      <c r="J91" s="156"/>
      <c r="K91" s="156"/>
      <c r="L91" s="8"/>
      <c r="M91" s="124">
        <v>0</v>
      </c>
      <c r="N91" s="15"/>
      <c r="O91" s="123" t="s">
        <v>74</v>
      </c>
      <c r="P91" s="30"/>
      <c r="Q91" s="30"/>
      <c r="R91" s="30"/>
    </row>
    <row r="92" spans="1:18" s="30" customFormat="1" ht="6.95" customHeight="1" x14ac:dyDescent="0.2">
      <c r="B92" s="74"/>
      <c r="E92" s="64"/>
      <c r="F92" s="64"/>
      <c r="G92" s="64"/>
      <c r="H92" s="61"/>
      <c r="I92" s="64"/>
      <c r="J92" s="61"/>
      <c r="K92" s="64"/>
      <c r="M92" s="63"/>
      <c r="N92" s="38"/>
      <c r="O92" s="62"/>
    </row>
    <row r="93" spans="1:18" x14ac:dyDescent="0.2">
      <c r="A93" s="30"/>
      <c r="B93" s="74" t="s">
        <v>263</v>
      </c>
      <c r="C93" s="30" t="s">
        <v>63</v>
      </c>
      <c r="D93" s="30"/>
      <c r="E93" s="156" t="s">
        <v>74</v>
      </c>
      <c r="F93" s="156"/>
      <c r="G93" s="156"/>
      <c r="H93" s="61"/>
      <c r="I93" s="156" t="s">
        <v>74</v>
      </c>
      <c r="J93" s="156"/>
      <c r="K93" s="156"/>
      <c r="L93" s="8"/>
      <c r="M93" s="124">
        <v>0</v>
      </c>
      <c r="N93" s="15"/>
      <c r="O93" s="123" t="s">
        <v>74</v>
      </c>
      <c r="P93" s="30"/>
      <c r="Q93" s="30"/>
      <c r="R93" s="30"/>
    </row>
    <row r="94" spans="1:18" s="30" customFormat="1" ht="6.95" customHeight="1" x14ac:dyDescent="0.2">
      <c r="E94" s="64"/>
      <c r="F94" s="64"/>
      <c r="G94" s="64"/>
      <c r="H94" s="61"/>
      <c r="I94" s="64"/>
      <c r="J94" s="61"/>
      <c r="K94" s="64"/>
      <c r="M94" s="63"/>
      <c r="N94" s="38"/>
      <c r="O94" s="62"/>
    </row>
    <row r="95" spans="1:18" x14ac:dyDescent="0.2">
      <c r="A95" s="30"/>
      <c r="B95" s="74" t="s">
        <v>264</v>
      </c>
      <c r="C95" s="30" t="s">
        <v>48</v>
      </c>
      <c r="D95" s="30"/>
      <c r="E95" s="156" t="s">
        <v>74</v>
      </c>
      <c r="F95" s="156"/>
      <c r="G95" s="156"/>
      <c r="H95" s="61"/>
      <c r="I95" s="156" t="s">
        <v>74</v>
      </c>
      <c r="J95" s="156"/>
      <c r="K95" s="156"/>
      <c r="L95" s="8"/>
      <c r="M95" s="124">
        <v>0</v>
      </c>
      <c r="N95" s="15"/>
      <c r="O95" s="123" t="s">
        <v>74</v>
      </c>
      <c r="P95" s="30"/>
      <c r="Q95" s="30"/>
      <c r="R95" s="30"/>
    </row>
    <row r="96" spans="1:18" s="30" customFormat="1" ht="6.95" customHeight="1" x14ac:dyDescent="0.2">
      <c r="B96" s="74"/>
      <c r="E96" s="61"/>
      <c r="F96" s="61"/>
      <c r="G96" s="61"/>
      <c r="H96" s="61"/>
      <c r="I96" s="61"/>
      <c r="J96" s="61"/>
      <c r="K96" s="61"/>
      <c r="M96" s="63"/>
      <c r="N96" s="38"/>
      <c r="O96" s="62"/>
    </row>
    <row r="97" spans="1:18" x14ac:dyDescent="0.2">
      <c r="A97" s="30"/>
      <c r="B97" s="74" t="s">
        <v>265</v>
      </c>
      <c r="C97" s="30" t="s">
        <v>47</v>
      </c>
      <c r="D97" s="30"/>
      <c r="E97" s="156" t="s">
        <v>74</v>
      </c>
      <c r="F97" s="156"/>
      <c r="G97" s="156"/>
      <c r="H97" s="61"/>
      <c r="I97" s="156" t="s">
        <v>74</v>
      </c>
      <c r="J97" s="156"/>
      <c r="K97" s="156"/>
      <c r="L97" s="8"/>
      <c r="M97" s="124">
        <v>0</v>
      </c>
      <c r="N97" s="15"/>
      <c r="O97" s="123" t="s">
        <v>74</v>
      </c>
      <c r="P97" s="30"/>
      <c r="Q97" s="30"/>
      <c r="R97" s="30"/>
    </row>
    <row r="98" spans="1:18" s="30" customFormat="1" ht="6.95" customHeight="1" x14ac:dyDescent="0.2">
      <c r="B98" s="74"/>
      <c r="E98" s="65"/>
      <c r="F98" s="65"/>
      <c r="G98" s="65"/>
      <c r="H98" s="61"/>
      <c r="I98" s="64"/>
      <c r="J98" s="61"/>
      <c r="K98" s="64"/>
      <c r="M98" s="63"/>
      <c r="N98" s="38"/>
      <c r="O98" s="62"/>
    </row>
    <row r="99" spans="1:18" x14ac:dyDescent="0.2">
      <c r="A99" s="30"/>
      <c r="B99" s="74" t="s">
        <v>266</v>
      </c>
      <c r="C99" s="30" t="s">
        <v>46</v>
      </c>
      <c r="D99" s="30"/>
      <c r="E99" s="156" t="s">
        <v>74</v>
      </c>
      <c r="F99" s="156"/>
      <c r="G99" s="156"/>
      <c r="H99" s="61"/>
      <c r="I99" s="156" t="s">
        <v>74</v>
      </c>
      <c r="J99" s="156"/>
      <c r="K99" s="156"/>
      <c r="L99" s="8"/>
      <c r="M99" s="124">
        <v>0</v>
      </c>
      <c r="N99" s="15"/>
      <c r="O99" s="123" t="s">
        <v>74</v>
      </c>
      <c r="P99" s="30"/>
      <c r="Q99" s="30"/>
      <c r="R99" s="30"/>
    </row>
    <row r="100" spans="1:18" s="30" customFormat="1" ht="6.95" customHeight="1" x14ac:dyDescent="0.2">
      <c r="B100" s="74"/>
      <c r="E100" s="64"/>
      <c r="F100" s="64"/>
      <c r="G100" s="64"/>
      <c r="H100" s="61"/>
      <c r="I100" s="64"/>
      <c r="J100" s="61"/>
      <c r="K100" s="64"/>
      <c r="M100" s="63"/>
      <c r="N100" s="38"/>
      <c r="O100" s="62"/>
    </row>
    <row r="101" spans="1:18" x14ac:dyDescent="0.2">
      <c r="A101" s="30"/>
      <c r="B101" s="74" t="s">
        <v>267</v>
      </c>
      <c r="C101" s="30" t="s">
        <v>57</v>
      </c>
      <c r="D101" s="30"/>
      <c r="E101" s="156" t="s">
        <v>74</v>
      </c>
      <c r="F101" s="156"/>
      <c r="G101" s="156"/>
      <c r="H101" s="61"/>
      <c r="I101" s="156" t="s">
        <v>74</v>
      </c>
      <c r="J101" s="156"/>
      <c r="K101" s="156"/>
      <c r="L101" s="8"/>
      <c r="M101" s="124">
        <v>0</v>
      </c>
      <c r="N101" s="15"/>
      <c r="O101" s="123" t="s">
        <v>74</v>
      </c>
      <c r="P101" s="30"/>
      <c r="Q101" s="30"/>
      <c r="R101" s="30"/>
    </row>
    <row r="102" spans="1:18" s="30" customFormat="1" ht="6.95" customHeight="1" x14ac:dyDescent="0.2">
      <c r="B102" s="74"/>
      <c r="E102" s="64"/>
      <c r="F102" s="64"/>
      <c r="G102" s="64"/>
      <c r="H102" s="61"/>
      <c r="I102" s="64"/>
      <c r="J102" s="61"/>
      <c r="K102" s="64"/>
      <c r="M102" s="63"/>
      <c r="N102" s="38"/>
      <c r="O102" s="62"/>
    </row>
    <row r="103" spans="1:18" x14ac:dyDescent="0.2">
      <c r="A103" s="30"/>
      <c r="B103" s="74" t="s">
        <v>268</v>
      </c>
      <c r="C103" s="30" t="s">
        <v>58</v>
      </c>
      <c r="D103" s="30"/>
      <c r="E103" s="156" t="s">
        <v>74</v>
      </c>
      <c r="F103" s="156"/>
      <c r="G103" s="156"/>
      <c r="H103" s="61"/>
      <c r="I103" s="156" t="s">
        <v>74</v>
      </c>
      <c r="J103" s="156"/>
      <c r="K103" s="156"/>
      <c r="L103" s="8"/>
      <c r="M103" s="124">
        <v>0</v>
      </c>
      <c r="N103" s="15"/>
      <c r="O103" s="123" t="s">
        <v>74</v>
      </c>
      <c r="P103" s="30"/>
      <c r="Q103" s="30"/>
      <c r="R103" s="30"/>
    </row>
    <row r="104" spans="1:18" s="30" customFormat="1" ht="6.95" customHeight="1" x14ac:dyDescent="0.2">
      <c r="B104" s="74"/>
      <c r="E104" s="61"/>
      <c r="F104" s="61"/>
      <c r="G104" s="61"/>
      <c r="H104" s="61"/>
      <c r="I104" s="61"/>
      <c r="J104" s="61"/>
      <c r="K104" s="61"/>
      <c r="M104" s="63"/>
      <c r="N104" s="38"/>
      <c r="O104" s="62"/>
    </row>
    <row r="105" spans="1:18" x14ac:dyDescent="0.2">
      <c r="A105" s="30"/>
      <c r="B105" s="74" t="s">
        <v>269</v>
      </c>
      <c r="C105" s="30" t="s">
        <v>55</v>
      </c>
      <c r="D105" s="30"/>
      <c r="E105" s="156" t="s">
        <v>74</v>
      </c>
      <c r="F105" s="156"/>
      <c r="G105" s="156"/>
      <c r="H105" s="61"/>
      <c r="I105" s="156" t="s">
        <v>74</v>
      </c>
      <c r="J105" s="156"/>
      <c r="K105" s="156"/>
      <c r="L105" s="8"/>
      <c r="M105" s="124">
        <v>0</v>
      </c>
      <c r="N105" s="15"/>
      <c r="O105" s="123" t="s">
        <v>74</v>
      </c>
      <c r="P105" s="30"/>
      <c r="Q105" s="30"/>
      <c r="R105" s="30"/>
    </row>
    <row r="106" spans="1:18" s="30" customFormat="1" ht="6.95" customHeight="1" x14ac:dyDescent="0.2">
      <c r="E106" s="64"/>
      <c r="F106" s="64"/>
      <c r="G106" s="64"/>
      <c r="H106" s="61"/>
      <c r="I106" s="64"/>
      <c r="J106" s="61"/>
      <c r="K106" s="64"/>
      <c r="M106" s="63"/>
      <c r="N106" s="38"/>
      <c r="O106" s="62"/>
    </row>
    <row r="107" spans="1:18" x14ac:dyDescent="0.2">
      <c r="A107" s="30"/>
      <c r="B107" s="74" t="s">
        <v>270</v>
      </c>
      <c r="C107" s="30" t="s">
        <v>179</v>
      </c>
      <c r="D107" s="30"/>
      <c r="E107" s="156" t="s">
        <v>74</v>
      </c>
      <c r="F107" s="156"/>
      <c r="G107" s="156"/>
      <c r="H107" s="61"/>
      <c r="I107" s="156" t="s">
        <v>74</v>
      </c>
      <c r="J107" s="156"/>
      <c r="K107" s="156"/>
      <c r="L107" s="8"/>
      <c r="M107" s="124">
        <v>0</v>
      </c>
      <c r="N107" s="15"/>
      <c r="O107" s="123" t="s">
        <v>74</v>
      </c>
      <c r="P107" s="30"/>
      <c r="Q107" s="30"/>
      <c r="R107" s="30"/>
    </row>
    <row r="108" spans="1:18" s="30" customFormat="1" ht="6.95" customHeight="1" x14ac:dyDescent="0.2">
      <c r="B108" s="74"/>
      <c r="E108" s="64"/>
      <c r="F108" s="64"/>
      <c r="G108" s="64"/>
      <c r="H108" s="61"/>
      <c r="I108" s="64"/>
      <c r="J108" s="61"/>
      <c r="K108" s="64"/>
      <c r="M108" s="63"/>
      <c r="N108" s="38"/>
      <c r="O108" s="62"/>
    </row>
    <row r="109" spans="1:18" ht="15.75" customHeight="1" x14ac:dyDescent="0.2">
      <c r="A109" s="30"/>
      <c r="B109" s="74" t="s">
        <v>271</v>
      </c>
      <c r="C109" s="30" t="s">
        <v>178</v>
      </c>
      <c r="D109" s="30"/>
      <c r="E109" s="156" t="s">
        <v>74</v>
      </c>
      <c r="F109" s="156"/>
      <c r="G109" s="156"/>
      <c r="H109" s="61"/>
      <c r="I109" s="156" t="s">
        <v>74</v>
      </c>
      <c r="J109" s="156"/>
      <c r="K109" s="156"/>
      <c r="L109" s="8"/>
      <c r="M109" s="124">
        <v>0</v>
      </c>
      <c r="N109" s="15"/>
      <c r="O109" s="123" t="s">
        <v>74</v>
      </c>
      <c r="P109" s="30"/>
      <c r="Q109" s="30"/>
      <c r="R109" s="30"/>
    </row>
    <row r="110" spans="1:18" s="30" customFormat="1" ht="6.95" customHeight="1" x14ac:dyDescent="0.2">
      <c r="B110" s="74"/>
      <c r="E110" s="64"/>
      <c r="F110" s="64"/>
      <c r="G110" s="64"/>
      <c r="H110" s="61"/>
      <c r="I110" s="64"/>
      <c r="J110" s="61"/>
      <c r="K110" s="64"/>
      <c r="M110" s="63"/>
      <c r="N110" s="38"/>
      <c r="O110" s="62"/>
    </row>
    <row r="111" spans="1:18" ht="15.75" customHeight="1" x14ac:dyDescent="0.2">
      <c r="A111" s="30"/>
      <c r="B111" s="74" t="s">
        <v>272</v>
      </c>
      <c r="C111" s="30" t="s">
        <v>220</v>
      </c>
      <c r="D111" s="30"/>
      <c r="E111" s="156" t="s">
        <v>74</v>
      </c>
      <c r="F111" s="156"/>
      <c r="G111" s="156"/>
      <c r="H111" s="61"/>
      <c r="I111" s="156" t="s">
        <v>74</v>
      </c>
      <c r="J111" s="156"/>
      <c r="K111" s="156"/>
      <c r="L111" s="8"/>
      <c r="M111" s="124">
        <v>0</v>
      </c>
      <c r="N111" s="15"/>
      <c r="O111" s="123" t="s">
        <v>74</v>
      </c>
      <c r="P111" s="30"/>
      <c r="Q111" s="30"/>
      <c r="R111" s="30"/>
    </row>
    <row r="112" spans="1:18" s="30" customFormat="1" ht="6.95" customHeight="1" x14ac:dyDescent="0.2">
      <c r="B112" s="74"/>
      <c r="E112" s="64"/>
      <c r="F112" s="64"/>
      <c r="G112" s="64"/>
      <c r="H112" s="61"/>
      <c r="I112" s="64"/>
      <c r="J112" s="61"/>
      <c r="K112" s="64"/>
      <c r="M112" s="63"/>
      <c r="N112" s="38"/>
      <c r="O112" s="62"/>
    </row>
    <row r="113" spans="1:18" x14ac:dyDescent="0.2">
      <c r="A113" s="30"/>
      <c r="B113" s="74" t="s">
        <v>273</v>
      </c>
      <c r="C113" s="30" t="s">
        <v>56</v>
      </c>
      <c r="D113" s="30"/>
      <c r="E113" s="156" t="s">
        <v>74</v>
      </c>
      <c r="F113" s="156"/>
      <c r="G113" s="156"/>
      <c r="H113" s="61"/>
      <c r="I113" s="156" t="s">
        <v>74</v>
      </c>
      <c r="J113" s="156"/>
      <c r="K113" s="156"/>
      <c r="L113" s="8"/>
      <c r="M113" s="124">
        <v>0</v>
      </c>
      <c r="N113" s="15"/>
      <c r="O113" s="123" t="s">
        <v>74</v>
      </c>
      <c r="P113" s="30"/>
      <c r="Q113" s="30"/>
      <c r="R113" s="30"/>
    </row>
    <row r="114" spans="1:18" s="30" customFormat="1" ht="6.95" customHeight="1" x14ac:dyDescent="0.2">
      <c r="B114" s="74"/>
      <c r="E114" s="61"/>
      <c r="F114" s="61"/>
      <c r="G114" s="61"/>
      <c r="H114" s="61"/>
      <c r="I114" s="61"/>
      <c r="J114" s="61"/>
      <c r="K114" s="61"/>
      <c r="M114" s="63"/>
      <c r="N114" s="38"/>
      <c r="O114" s="62"/>
    </row>
    <row r="115" spans="1:18" x14ac:dyDescent="0.2">
      <c r="A115" s="30"/>
      <c r="B115" s="74" t="s">
        <v>274</v>
      </c>
      <c r="C115" s="30" t="s">
        <v>59</v>
      </c>
      <c r="D115" s="30"/>
      <c r="E115" s="156" t="s">
        <v>74</v>
      </c>
      <c r="F115" s="156"/>
      <c r="G115" s="156"/>
      <c r="H115" s="61"/>
      <c r="I115" s="156" t="s">
        <v>74</v>
      </c>
      <c r="J115" s="156"/>
      <c r="K115" s="156"/>
      <c r="L115" s="8"/>
      <c r="M115" s="124">
        <v>0</v>
      </c>
      <c r="N115" s="15"/>
      <c r="O115" s="123" t="s">
        <v>74</v>
      </c>
      <c r="P115" s="30"/>
      <c r="Q115" s="30"/>
      <c r="R115" s="30"/>
    </row>
    <row r="116" spans="1:18" s="30" customFormat="1" ht="6.95" customHeight="1" x14ac:dyDescent="0.2">
      <c r="B116" s="74"/>
      <c r="E116" s="65"/>
      <c r="F116" s="65"/>
      <c r="G116" s="65"/>
      <c r="H116" s="61"/>
      <c r="I116" s="65"/>
      <c r="J116" s="65"/>
      <c r="K116" s="65"/>
      <c r="M116" s="63"/>
      <c r="N116" s="38"/>
      <c r="O116" s="62"/>
    </row>
    <row r="117" spans="1:18" x14ac:dyDescent="0.2">
      <c r="A117" s="30"/>
      <c r="B117" s="74" t="s">
        <v>275</v>
      </c>
      <c r="C117" s="30" t="s">
        <v>50</v>
      </c>
      <c r="D117" s="30"/>
      <c r="E117" s="156" t="s">
        <v>74</v>
      </c>
      <c r="F117" s="156"/>
      <c r="G117" s="156"/>
      <c r="H117" s="61"/>
      <c r="I117" s="156" t="s">
        <v>74</v>
      </c>
      <c r="J117" s="156"/>
      <c r="K117" s="156"/>
      <c r="L117" s="8"/>
      <c r="M117" s="124">
        <v>0</v>
      </c>
      <c r="N117" s="15"/>
      <c r="O117" s="123" t="s">
        <v>74</v>
      </c>
      <c r="P117" s="30"/>
      <c r="Q117" s="30"/>
      <c r="R117" s="30"/>
    </row>
    <row r="118" spans="1:18" s="30" customFormat="1" ht="6.95" customHeight="1" x14ac:dyDescent="0.2">
      <c r="B118" s="74"/>
      <c r="E118" s="64"/>
      <c r="F118" s="64"/>
      <c r="G118" s="64"/>
      <c r="H118" s="61"/>
      <c r="I118" s="64"/>
      <c r="J118" s="61"/>
      <c r="K118" s="64"/>
      <c r="M118" s="63"/>
      <c r="N118" s="38"/>
      <c r="O118" s="62"/>
    </row>
    <row r="119" spans="1:18" x14ac:dyDescent="0.2">
      <c r="A119" s="30"/>
      <c r="B119" s="74" t="s">
        <v>276</v>
      </c>
      <c r="C119" s="30" t="s">
        <v>60</v>
      </c>
      <c r="D119" s="30"/>
      <c r="E119" s="156" t="s">
        <v>74</v>
      </c>
      <c r="F119" s="156"/>
      <c r="G119" s="156"/>
      <c r="H119" s="61"/>
      <c r="I119" s="156" t="s">
        <v>74</v>
      </c>
      <c r="J119" s="156"/>
      <c r="K119" s="156"/>
      <c r="L119" s="8"/>
      <c r="M119" s="124">
        <v>0</v>
      </c>
      <c r="N119" s="15"/>
      <c r="O119" s="123" t="s">
        <v>74</v>
      </c>
      <c r="P119" s="30"/>
      <c r="Q119" s="30"/>
      <c r="R119" s="30"/>
    </row>
    <row r="120" spans="1:18" s="30" customFormat="1" ht="6.95" customHeight="1" x14ac:dyDescent="0.2">
      <c r="B120" s="74"/>
      <c r="E120" s="61"/>
      <c r="F120" s="61"/>
      <c r="G120" s="61"/>
      <c r="H120" s="61"/>
      <c r="I120" s="61"/>
      <c r="J120" s="61"/>
      <c r="K120" s="61"/>
      <c r="M120" s="63"/>
      <c r="N120" s="38"/>
      <c r="O120" s="62"/>
    </row>
    <row r="121" spans="1:18" x14ac:dyDescent="0.2">
      <c r="A121" s="30"/>
      <c r="B121" s="74" t="s">
        <v>277</v>
      </c>
      <c r="C121" s="30" t="s">
        <v>62</v>
      </c>
      <c r="D121" s="30"/>
      <c r="E121" s="156" t="s">
        <v>74</v>
      </c>
      <c r="F121" s="156"/>
      <c r="G121" s="156"/>
      <c r="H121" s="61"/>
      <c r="I121" s="156" t="s">
        <v>74</v>
      </c>
      <c r="J121" s="156"/>
      <c r="K121" s="156"/>
      <c r="L121" s="8"/>
      <c r="M121" s="124">
        <v>0</v>
      </c>
      <c r="N121" s="15"/>
      <c r="O121" s="123" t="s">
        <v>74</v>
      </c>
      <c r="P121" s="30"/>
      <c r="Q121" s="30"/>
      <c r="R121" s="30"/>
    </row>
    <row r="122" spans="1:18" s="30" customFormat="1" ht="6.95" customHeight="1" x14ac:dyDescent="0.2">
      <c r="B122" s="74"/>
      <c r="E122" s="64"/>
      <c r="F122" s="64"/>
      <c r="G122" s="64"/>
      <c r="H122" s="61"/>
      <c r="I122" s="64"/>
      <c r="J122" s="61"/>
      <c r="K122" s="64"/>
      <c r="M122" s="63"/>
      <c r="N122" s="38"/>
      <c r="O122" s="62"/>
    </row>
    <row r="123" spans="1:18" x14ac:dyDescent="0.2">
      <c r="A123" s="30"/>
      <c r="B123" s="74" t="s">
        <v>278</v>
      </c>
      <c r="C123" s="30" t="s">
        <v>45</v>
      </c>
      <c r="D123" s="30"/>
      <c r="E123" s="156" t="s">
        <v>74</v>
      </c>
      <c r="F123" s="156"/>
      <c r="G123" s="156"/>
      <c r="H123" s="61"/>
      <c r="I123" s="156" t="s">
        <v>74</v>
      </c>
      <c r="J123" s="156"/>
      <c r="K123" s="156"/>
      <c r="L123" s="8"/>
      <c r="M123" s="124">
        <v>0</v>
      </c>
      <c r="N123" s="15"/>
      <c r="O123" s="123" t="s">
        <v>74</v>
      </c>
      <c r="P123" s="30"/>
      <c r="Q123" s="30"/>
      <c r="R123" s="30"/>
    </row>
    <row r="124" spans="1:18" s="30" customFormat="1" ht="6.95" customHeight="1" x14ac:dyDescent="0.2">
      <c r="B124" s="74"/>
      <c r="E124" s="65"/>
      <c r="F124" s="65"/>
      <c r="G124" s="65"/>
      <c r="H124" s="61"/>
      <c r="I124" s="65"/>
      <c r="J124" s="65"/>
      <c r="K124" s="65"/>
      <c r="M124" s="50"/>
      <c r="N124" s="38"/>
      <c r="O124" s="66"/>
    </row>
    <row r="125" spans="1:18" x14ac:dyDescent="0.2">
      <c r="A125" s="30"/>
      <c r="B125" s="74" t="s">
        <v>279</v>
      </c>
      <c r="C125" s="30" t="s">
        <v>218</v>
      </c>
      <c r="D125" s="30"/>
      <c r="E125" s="156" t="s">
        <v>74</v>
      </c>
      <c r="F125" s="156"/>
      <c r="G125" s="156"/>
      <c r="H125" s="61"/>
      <c r="I125" s="156" t="s">
        <v>74</v>
      </c>
      <c r="J125" s="156"/>
      <c r="K125" s="156"/>
      <c r="L125" s="8"/>
      <c r="M125" s="124">
        <v>0</v>
      </c>
      <c r="N125" s="15"/>
      <c r="O125" s="123" t="s">
        <v>74</v>
      </c>
      <c r="P125" s="30"/>
      <c r="Q125" s="30"/>
      <c r="R125" s="30"/>
    </row>
    <row r="126" spans="1:18" s="30" customFormat="1" ht="6.95" customHeight="1" x14ac:dyDescent="0.2">
      <c r="B126" s="74"/>
      <c r="E126" s="64"/>
      <c r="F126" s="64"/>
      <c r="G126" s="64"/>
      <c r="H126" s="61"/>
      <c r="I126" s="64"/>
      <c r="J126" s="61"/>
      <c r="K126" s="64"/>
      <c r="M126" s="63"/>
      <c r="N126" s="38"/>
      <c r="O126" s="62"/>
    </row>
    <row r="127" spans="1:18" x14ac:dyDescent="0.2">
      <c r="A127" s="30"/>
      <c r="B127" s="74" t="s">
        <v>280</v>
      </c>
      <c r="C127" s="30" t="s">
        <v>44</v>
      </c>
      <c r="D127" s="30"/>
      <c r="E127" s="156" t="s">
        <v>74</v>
      </c>
      <c r="F127" s="156"/>
      <c r="G127" s="156"/>
      <c r="H127" s="61"/>
      <c r="I127" s="156" t="s">
        <v>74</v>
      </c>
      <c r="J127" s="156"/>
      <c r="K127" s="156"/>
      <c r="L127" s="8"/>
      <c r="M127" s="124">
        <v>0</v>
      </c>
      <c r="N127" s="15"/>
      <c r="O127" s="123" t="s">
        <v>74</v>
      </c>
      <c r="P127" s="30"/>
      <c r="Q127" s="30"/>
      <c r="R127" s="30"/>
    </row>
    <row r="128" spans="1:18" s="30" customFormat="1" ht="6.95" customHeight="1" x14ac:dyDescent="0.2">
      <c r="B128" s="74"/>
      <c r="E128" s="64"/>
      <c r="F128" s="64"/>
      <c r="G128" s="64"/>
      <c r="H128" s="61"/>
      <c r="I128" s="64"/>
      <c r="J128" s="61"/>
      <c r="K128" s="64"/>
      <c r="M128" s="63"/>
      <c r="N128" s="38"/>
      <c r="O128" s="62"/>
    </row>
    <row r="129" spans="1:18" x14ac:dyDescent="0.2">
      <c r="A129" s="30"/>
      <c r="B129" s="74" t="s">
        <v>281</v>
      </c>
      <c r="C129" s="30" t="s">
        <v>39</v>
      </c>
      <c r="D129" s="30"/>
      <c r="E129" s="156" t="s">
        <v>74</v>
      </c>
      <c r="F129" s="156"/>
      <c r="G129" s="156"/>
      <c r="H129" s="61"/>
      <c r="I129" s="156" t="s">
        <v>74</v>
      </c>
      <c r="J129" s="156"/>
      <c r="K129" s="156"/>
      <c r="L129" s="8"/>
      <c r="M129" s="124">
        <v>0</v>
      </c>
      <c r="N129" s="15"/>
      <c r="O129" s="123" t="s">
        <v>74</v>
      </c>
      <c r="P129" s="30"/>
      <c r="Q129" s="30"/>
      <c r="R129" s="30"/>
    </row>
    <row r="130" spans="1:18" s="30" customFormat="1" ht="6.95" customHeight="1" x14ac:dyDescent="0.2">
      <c r="B130" s="74"/>
      <c r="E130" s="61"/>
      <c r="F130" s="61"/>
      <c r="G130" s="61"/>
      <c r="H130" s="61"/>
      <c r="I130" s="61"/>
      <c r="J130" s="61"/>
      <c r="K130" s="61"/>
      <c r="M130" s="63"/>
      <c r="N130" s="38"/>
      <c r="O130" s="62"/>
    </row>
    <row r="131" spans="1:18" x14ac:dyDescent="0.2">
      <c r="A131" s="30"/>
      <c r="B131" s="74" t="s">
        <v>282</v>
      </c>
      <c r="C131" s="126" t="s">
        <v>12</v>
      </c>
      <c r="D131" s="30"/>
      <c r="E131" s="156" t="s">
        <v>74</v>
      </c>
      <c r="F131" s="156"/>
      <c r="G131" s="156"/>
      <c r="H131" s="61"/>
      <c r="I131" s="156" t="s">
        <v>74</v>
      </c>
      <c r="J131" s="156"/>
      <c r="K131" s="156"/>
      <c r="L131" s="8"/>
      <c r="M131" s="124">
        <v>0</v>
      </c>
      <c r="N131" s="15"/>
      <c r="O131" s="123" t="s">
        <v>74</v>
      </c>
      <c r="P131" s="30"/>
      <c r="Q131" s="30"/>
      <c r="R131" s="30"/>
    </row>
    <row r="132" spans="1:18" s="30" customFormat="1" ht="6.95" customHeight="1" x14ac:dyDescent="0.2">
      <c r="B132" s="74"/>
      <c r="E132" s="65"/>
      <c r="F132" s="65"/>
      <c r="G132" s="65"/>
      <c r="H132" s="61"/>
      <c r="I132" s="64"/>
      <c r="J132" s="61"/>
      <c r="K132" s="64"/>
      <c r="M132" s="63"/>
      <c r="N132" s="38"/>
      <c r="O132" s="62"/>
    </row>
    <row r="133" spans="1:18" x14ac:dyDescent="0.2">
      <c r="A133" s="30"/>
      <c r="B133" s="74" t="s">
        <v>283</v>
      </c>
      <c r="C133" s="126" t="s">
        <v>12</v>
      </c>
      <c r="D133" s="30"/>
      <c r="E133" s="156" t="s">
        <v>74</v>
      </c>
      <c r="F133" s="156"/>
      <c r="G133" s="156"/>
      <c r="H133" s="61"/>
      <c r="I133" s="156" t="s">
        <v>74</v>
      </c>
      <c r="J133" s="156"/>
      <c r="K133" s="156"/>
      <c r="L133" s="8"/>
      <c r="M133" s="124">
        <v>0</v>
      </c>
      <c r="N133" s="15"/>
      <c r="O133" s="123" t="s">
        <v>74</v>
      </c>
      <c r="P133" s="30"/>
      <c r="Q133" s="30"/>
      <c r="R133" s="30"/>
    </row>
    <row r="134" spans="1:18" x14ac:dyDescent="0.2">
      <c r="A134" s="30"/>
      <c r="B134" s="74"/>
      <c r="C134" s="30"/>
      <c r="D134" s="30"/>
      <c r="E134" s="65"/>
      <c r="F134" s="65"/>
      <c r="G134" s="65"/>
      <c r="H134" s="61"/>
      <c r="I134" s="65"/>
      <c r="J134" s="65"/>
      <c r="K134" s="65"/>
      <c r="L134" s="30"/>
      <c r="M134" s="50"/>
      <c r="N134" s="38"/>
      <c r="O134" s="66"/>
      <c r="P134" s="30"/>
      <c r="Q134" s="30"/>
      <c r="R134" s="30"/>
    </row>
    <row r="135" spans="1:18" ht="15.75" x14ac:dyDescent="0.25">
      <c r="A135" s="3" t="s">
        <v>251</v>
      </c>
      <c r="B135" s="77"/>
      <c r="C135" s="4"/>
      <c r="D135" s="4"/>
      <c r="E135" s="4"/>
      <c r="F135" s="4"/>
      <c r="G135" s="4"/>
      <c r="H135" s="4"/>
      <c r="I135" s="4"/>
      <c r="J135" s="4"/>
      <c r="K135" s="4"/>
      <c r="L135" s="4"/>
      <c r="M135" s="4"/>
      <c r="N135" s="4"/>
      <c r="O135" s="4"/>
      <c r="P135" s="30"/>
      <c r="Q135" s="30"/>
      <c r="R135" s="30"/>
    </row>
    <row r="136" spans="1:18" ht="15.75" x14ac:dyDescent="0.25">
      <c r="A136" s="30"/>
      <c r="B136" s="74"/>
      <c r="C136" s="30"/>
      <c r="E136" s="160" t="s">
        <v>8</v>
      </c>
      <c r="F136" s="160"/>
      <c r="G136" s="160"/>
      <c r="H136" s="166" t="s">
        <v>25</v>
      </c>
      <c r="I136" s="154"/>
      <c r="J136" s="154"/>
      <c r="K136" s="154"/>
      <c r="L136" s="166" t="s">
        <v>26</v>
      </c>
      <c r="M136" s="154"/>
      <c r="N136" s="154"/>
      <c r="O136" s="154"/>
      <c r="P136" s="30"/>
      <c r="Q136" s="30"/>
      <c r="R136" s="30"/>
    </row>
    <row r="137" spans="1:18" ht="15.75" x14ac:dyDescent="0.25">
      <c r="A137" s="30"/>
      <c r="B137" s="74"/>
      <c r="C137" s="30"/>
      <c r="D137" s="30"/>
      <c r="E137" s="34" t="s">
        <v>2</v>
      </c>
      <c r="F137" s="34"/>
      <c r="G137" s="34" t="s">
        <v>3</v>
      </c>
      <c r="H137" s="35"/>
      <c r="I137" s="34" t="s">
        <v>4</v>
      </c>
      <c r="J137" s="34"/>
      <c r="K137" s="34" t="s">
        <v>5</v>
      </c>
      <c r="L137" s="35"/>
      <c r="M137" s="34" t="s">
        <v>6</v>
      </c>
      <c r="N137" s="34"/>
      <c r="O137" s="34" t="s">
        <v>7</v>
      </c>
      <c r="P137" s="30"/>
      <c r="Q137" s="30"/>
      <c r="R137" s="30"/>
    </row>
    <row r="138" spans="1:18" ht="15.75" x14ac:dyDescent="0.25">
      <c r="A138" s="30"/>
      <c r="B138" s="78" t="s">
        <v>211</v>
      </c>
      <c r="C138" s="6"/>
      <c r="D138" s="6"/>
      <c r="E138" s="6"/>
      <c r="F138" s="6"/>
      <c r="G138" s="6"/>
      <c r="H138" s="6"/>
      <c r="I138" s="6"/>
      <c r="J138" s="6"/>
      <c r="K138" s="6"/>
      <c r="L138" s="6"/>
      <c r="M138" s="6"/>
      <c r="N138" s="6"/>
      <c r="O138" s="6"/>
      <c r="P138" s="30"/>
      <c r="Q138" s="30"/>
      <c r="R138" s="30"/>
    </row>
    <row r="139" spans="1:18" s="30" customFormat="1" ht="6.95" customHeight="1" x14ac:dyDescent="0.25">
      <c r="B139" s="79"/>
    </row>
    <row r="140" spans="1:18" x14ac:dyDescent="0.2">
      <c r="A140" s="30"/>
      <c r="B140" s="74" t="s">
        <v>284</v>
      </c>
      <c r="C140" s="30" t="s">
        <v>210</v>
      </c>
      <c r="E140" s="124">
        <v>0</v>
      </c>
      <c r="G140" s="131">
        <v>0</v>
      </c>
      <c r="I140" s="131">
        <v>0</v>
      </c>
      <c r="K140" s="131">
        <v>0</v>
      </c>
      <c r="M140" s="131">
        <v>0</v>
      </c>
      <c r="O140" s="124">
        <v>0</v>
      </c>
      <c r="P140" s="30"/>
      <c r="Q140" s="30"/>
      <c r="R140" s="30"/>
    </row>
    <row r="141" spans="1:18" s="30" customFormat="1" ht="6.95" customHeight="1" x14ac:dyDescent="0.2">
      <c r="E141" s="38"/>
      <c r="G141" s="38"/>
      <c r="I141" s="38"/>
      <c r="K141" s="38"/>
      <c r="M141" s="38"/>
      <c r="N141" s="38"/>
      <c r="O141" s="38"/>
    </row>
    <row r="142" spans="1:18" x14ac:dyDescent="0.2">
      <c r="A142" s="30"/>
      <c r="B142" s="74" t="s">
        <v>285</v>
      </c>
      <c r="C142" s="30" t="s">
        <v>209</v>
      </c>
      <c r="D142" s="8"/>
      <c r="E142" s="131">
        <v>0</v>
      </c>
      <c r="G142" s="124">
        <v>0</v>
      </c>
      <c r="I142" s="124">
        <v>0</v>
      </c>
      <c r="K142" s="131">
        <v>0</v>
      </c>
      <c r="M142" s="131">
        <v>0</v>
      </c>
      <c r="O142" s="131">
        <v>0</v>
      </c>
      <c r="P142" s="30"/>
      <c r="Q142" s="30"/>
      <c r="R142" s="30"/>
    </row>
    <row r="143" spans="1:18" s="30" customFormat="1" ht="6.95" customHeight="1" x14ac:dyDescent="0.2">
      <c r="B143" s="74"/>
      <c r="E143" s="38"/>
      <c r="G143" s="38"/>
      <c r="I143" s="38"/>
      <c r="K143" s="38"/>
      <c r="M143" s="38"/>
      <c r="N143" s="38"/>
      <c r="O143" s="38"/>
    </row>
    <row r="144" spans="1:18" x14ac:dyDescent="0.2">
      <c r="A144" s="30"/>
      <c r="B144" s="74" t="s">
        <v>286</v>
      </c>
      <c r="C144" s="126" t="s">
        <v>12</v>
      </c>
      <c r="D144" s="8"/>
      <c r="E144" s="131">
        <v>0</v>
      </c>
      <c r="G144" s="131">
        <v>0</v>
      </c>
      <c r="I144" s="131">
        <v>0</v>
      </c>
      <c r="K144" s="124">
        <v>0</v>
      </c>
      <c r="M144" s="124">
        <v>0</v>
      </c>
      <c r="O144" s="131">
        <v>0</v>
      </c>
      <c r="P144" s="30"/>
      <c r="Q144" s="30"/>
      <c r="R144" s="30"/>
    </row>
    <row r="145" spans="1:18" s="30" customFormat="1" ht="6.95" customHeight="1" x14ac:dyDescent="0.2">
      <c r="B145" s="74"/>
      <c r="E145" s="38"/>
      <c r="G145" s="38"/>
      <c r="K145" s="38"/>
    </row>
    <row r="146" spans="1:18" x14ac:dyDescent="0.2">
      <c r="A146" s="30"/>
      <c r="B146" s="74" t="s">
        <v>287</v>
      </c>
      <c r="C146" s="126" t="s">
        <v>12</v>
      </c>
      <c r="D146" s="8"/>
      <c r="E146" s="131">
        <v>0</v>
      </c>
      <c r="G146" s="131">
        <v>0</v>
      </c>
      <c r="I146" s="131">
        <v>0</v>
      </c>
      <c r="K146" s="131">
        <v>0</v>
      </c>
      <c r="M146" s="131">
        <v>0</v>
      </c>
      <c r="O146" s="131">
        <v>0</v>
      </c>
      <c r="P146" s="30"/>
      <c r="Q146" s="30"/>
      <c r="R146" s="30"/>
    </row>
    <row r="147" spans="1:18" s="30" customFormat="1" ht="6.95" customHeight="1" x14ac:dyDescent="0.2">
      <c r="B147" s="74"/>
      <c r="O147" s="125"/>
    </row>
    <row r="148" spans="1:18" ht="15.75" x14ac:dyDescent="0.25">
      <c r="A148" s="30"/>
      <c r="B148" s="74" t="s">
        <v>288</v>
      </c>
      <c r="C148" s="33" t="s">
        <v>208</v>
      </c>
      <c r="D148" s="33"/>
      <c r="E148" s="36">
        <f>SUM(E140:E146)</f>
        <v>0</v>
      </c>
      <c r="F148" s="30"/>
      <c r="G148" s="36">
        <f>SUM(G140:G146)</f>
        <v>0</v>
      </c>
      <c r="H148" s="30"/>
      <c r="I148" s="36">
        <f>SUM(I140:I146)</f>
        <v>0</v>
      </c>
      <c r="J148" s="30"/>
      <c r="K148" s="36">
        <f>SUM(K140:K146)</f>
        <v>0</v>
      </c>
      <c r="L148" s="30"/>
      <c r="M148" s="36">
        <f>SUM(M140:M146)</f>
        <v>0</v>
      </c>
      <c r="N148" s="30"/>
      <c r="O148" s="36">
        <f>SUM(O140:O146)</f>
        <v>0</v>
      </c>
      <c r="P148" s="30"/>
      <c r="Q148" s="30"/>
      <c r="R148" s="30"/>
    </row>
    <row r="149" spans="1:18" x14ac:dyDescent="0.2">
      <c r="A149" s="30"/>
      <c r="B149" s="74"/>
      <c r="C149" s="30"/>
      <c r="D149" s="30"/>
      <c r="E149" s="30"/>
      <c r="F149" s="30"/>
      <c r="G149" s="30"/>
      <c r="H149" s="30"/>
      <c r="I149" s="30"/>
      <c r="J149" s="30"/>
      <c r="K149" s="30"/>
      <c r="L149" s="30"/>
      <c r="M149" s="30"/>
      <c r="N149" s="30"/>
      <c r="O149" s="30"/>
      <c r="P149" s="30"/>
      <c r="Q149" s="30"/>
      <c r="R149" s="30"/>
    </row>
    <row r="150" spans="1:18" ht="15.75" x14ac:dyDescent="0.25">
      <c r="A150" s="3" t="s">
        <v>252</v>
      </c>
      <c r="B150" s="77"/>
      <c r="C150" s="4"/>
      <c r="D150" s="4"/>
      <c r="E150" s="4"/>
      <c r="F150" s="4"/>
      <c r="G150" s="4"/>
      <c r="H150" s="4"/>
      <c r="I150" s="4"/>
      <c r="J150" s="4"/>
      <c r="K150" s="4"/>
      <c r="L150" s="4"/>
      <c r="M150" s="4"/>
      <c r="N150" s="4"/>
      <c r="O150" s="4"/>
      <c r="P150" s="30"/>
      <c r="Q150" s="30"/>
      <c r="R150" s="30"/>
    </row>
    <row r="151" spans="1:18" ht="15.75" x14ac:dyDescent="0.25">
      <c r="A151" s="30"/>
      <c r="B151" s="74"/>
      <c r="C151" s="30"/>
      <c r="D151" s="30"/>
      <c r="E151" s="160" t="s">
        <v>8</v>
      </c>
      <c r="F151" s="160"/>
      <c r="G151" s="160"/>
      <c r="H151" s="166" t="s">
        <v>25</v>
      </c>
      <c r="I151" s="154"/>
      <c r="J151" s="154"/>
      <c r="K151" s="154"/>
      <c r="L151" s="166" t="s">
        <v>26</v>
      </c>
      <c r="M151" s="154"/>
      <c r="N151" s="154"/>
      <c r="O151" s="154"/>
      <c r="P151" s="30"/>
      <c r="Q151" s="30"/>
      <c r="R151" s="30"/>
    </row>
    <row r="152" spans="1:18" ht="15.75" x14ac:dyDescent="0.25">
      <c r="A152" s="30"/>
      <c r="B152" s="74"/>
      <c r="C152" s="30"/>
      <c r="D152" s="30"/>
      <c r="E152" s="34" t="s">
        <v>2</v>
      </c>
      <c r="F152" s="34"/>
      <c r="G152" s="34" t="s">
        <v>3</v>
      </c>
      <c r="H152" s="35"/>
      <c r="I152" s="34" t="s">
        <v>4</v>
      </c>
      <c r="J152" s="34"/>
      <c r="K152" s="34" t="s">
        <v>5</v>
      </c>
      <c r="L152" s="35"/>
      <c r="M152" s="34" t="s">
        <v>6</v>
      </c>
      <c r="N152" s="34"/>
      <c r="O152" s="34" t="s">
        <v>7</v>
      </c>
      <c r="P152" s="30"/>
      <c r="Q152" s="30"/>
      <c r="R152" s="30"/>
    </row>
    <row r="153" spans="1:18" ht="15.75" x14ac:dyDescent="0.25">
      <c r="A153" s="30"/>
      <c r="B153" s="78" t="s">
        <v>207</v>
      </c>
      <c r="C153" s="6"/>
      <c r="D153" s="6"/>
      <c r="E153" s="6"/>
      <c r="F153" s="6"/>
      <c r="G153" s="6"/>
      <c r="H153" s="6"/>
      <c r="I153" s="6"/>
      <c r="J153" s="6"/>
      <c r="K153" s="6"/>
      <c r="L153" s="6"/>
      <c r="M153" s="6"/>
      <c r="N153" s="6"/>
      <c r="O153" s="6"/>
      <c r="P153" s="30"/>
      <c r="Q153" s="30"/>
      <c r="R153" s="30"/>
    </row>
    <row r="154" spans="1:18" s="30" customFormat="1" ht="6.95" customHeight="1" x14ac:dyDescent="0.25">
      <c r="B154" s="79"/>
    </row>
    <row r="155" spans="1:18" x14ac:dyDescent="0.2">
      <c r="A155" s="30"/>
      <c r="B155" s="74" t="s">
        <v>289</v>
      </c>
      <c r="C155" s="30" t="s">
        <v>206</v>
      </c>
      <c r="D155" s="30"/>
      <c r="E155" s="131">
        <v>0</v>
      </c>
      <c r="G155" s="131">
        <v>0</v>
      </c>
      <c r="I155" s="131">
        <v>0</v>
      </c>
      <c r="K155" s="131">
        <v>0</v>
      </c>
      <c r="M155" s="131">
        <v>0</v>
      </c>
      <c r="O155" s="124">
        <v>0</v>
      </c>
      <c r="P155" s="30"/>
      <c r="Q155" s="30"/>
      <c r="R155" s="30"/>
    </row>
    <row r="156" spans="1:18" s="30" customFormat="1" ht="6.95" customHeight="1" x14ac:dyDescent="0.2">
      <c r="E156" s="38"/>
      <c r="G156" s="38"/>
      <c r="I156" s="38"/>
      <c r="K156" s="38"/>
      <c r="M156" s="38"/>
      <c r="N156" s="38"/>
      <c r="O156" s="38"/>
    </row>
    <row r="157" spans="1:18" x14ac:dyDescent="0.2">
      <c r="A157" s="30"/>
      <c r="B157" s="74" t="s">
        <v>290</v>
      </c>
      <c r="C157" s="30" t="s">
        <v>205</v>
      </c>
      <c r="D157" s="30"/>
      <c r="E157" s="131">
        <v>0</v>
      </c>
      <c r="G157" s="131">
        <v>0</v>
      </c>
      <c r="I157" s="131">
        <v>0</v>
      </c>
      <c r="K157" s="131">
        <v>0</v>
      </c>
      <c r="M157" s="131">
        <v>0</v>
      </c>
      <c r="O157" s="131">
        <v>0</v>
      </c>
      <c r="P157" s="30"/>
      <c r="Q157" s="30"/>
      <c r="R157" s="30"/>
    </row>
    <row r="158" spans="1:18" s="30" customFormat="1" ht="6.95" customHeight="1" x14ac:dyDescent="0.2">
      <c r="B158" s="74"/>
      <c r="E158" s="38"/>
      <c r="G158" s="38"/>
      <c r="I158" s="38"/>
      <c r="K158" s="38"/>
      <c r="M158" s="38"/>
      <c r="N158" s="38"/>
      <c r="O158" s="38"/>
    </row>
    <row r="159" spans="1:18" x14ac:dyDescent="0.2">
      <c r="A159" s="30"/>
      <c r="B159" s="74" t="s">
        <v>291</v>
      </c>
      <c r="C159" s="30" t="s">
        <v>204</v>
      </c>
      <c r="D159" s="30"/>
      <c r="E159" s="124">
        <v>0</v>
      </c>
      <c r="G159" s="131">
        <v>0</v>
      </c>
      <c r="I159" s="124">
        <v>0</v>
      </c>
      <c r="K159" s="131">
        <v>0</v>
      </c>
      <c r="M159" s="131">
        <v>0</v>
      </c>
      <c r="O159" s="131">
        <v>0</v>
      </c>
      <c r="P159" s="30"/>
      <c r="Q159" s="30"/>
      <c r="R159" s="30"/>
    </row>
    <row r="160" spans="1:18" s="30" customFormat="1" ht="6.95" customHeight="1" x14ac:dyDescent="0.2">
      <c r="B160" s="74"/>
      <c r="E160" s="38"/>
      <c r="G160" s="38"/>
      <c r="I160" s="38"/>
      <c r="K160" s="38"/>
      <c r="M160" s="38"/>
      <c r="N160" s="38"/>
      <c r="O160" s="38"/>
    </row>
    <row r="161" spans="1:18" x14ac:dyDescent="0.2">
      <c r="A161" s="30"/>
      <c r="B161" s="74" t="s">
        <v>292</v>
      </c>
      <c r="C161" s="30" t="s">
        <v>203</v>
      </c>
      <c r="D161" s="30"/>
      <c r="E161" s="131">
        <v>0</v>
      </c>
      <c r="G161" s="131">
        <v>0</v>
      </c>
      <c r="I161" s="131">
        <v>0</v>
      </c>
      <c r="K161" s="131">
        <v>0</v>
      </c>
      <c r="M161" s="124">
        <v>0</v>
      </c>
      <c r="O161" s="131">
        <v>0</v>
      </c>
      <c r="P161" s="30"/>
      <c r="Q161" s="30"/>
      <c r="R161" s="30"/>
    </row>
    <row r="162" spans="1:18" s="30" customFormat="1" ht="6.95" customHeight="1" x14ac:dyDescent="0.2">
      <c r="B162" s="74"/>
      <c r="E162" s="38"/>
      <c r="G162" s="38"/>
      <c r="I162" s="38"/>
      <c r="K162" s="38"/>
      <c r="M162" s="38"/>
      <c r="N162" s="38"/>
      <c r="O162" s="38"/>
    </row>
    <row r="163" spans="1:18" x14ac:dyDescent="0.2">
      <c r="A163" s="30"/>
      <c r="B163" s="82" t="s">
        <v>293</v>
      </c>
      <c r="C163" s="126" t="s">
        <v>12</v>
      </c>
      <c r="D163" s="8"/>
      <c r="E163" s="131">
        <v>0</v>
      </c>
      <c r="G163" s="124">
        <v>0</v>
      </c>
      <c r="I163" s="131">
        <v>0</v>
      </c>
      <c r="K163" s="124">
        <v>0</v>
      </c>
      <c r="M163" s="131">
        <v>0</v>
      </c>
      <c r="O163" s="131">
        <v>0</v>
      </c>
      <c r="P163" s="30"/>
      <c r="Q163" s="30"/>
      <c r="R163" s="30"/>
    </row>
    <row r="164" spans="1:18" s="30" customFormat="1" ht="6.95" customHeight="1" x14ac:dyDescent="0.2">
      <c r="B164" s="74"/>
    </row>
    <row r="165" spans="1:18" x14ac:dyDescent="0.2">
      <c r="A165" s="30"/>
      <c r="B165" s="74" t="s">
        <v>294</v>
      </c>
      <c r="C165" s="126" t="s">
        <v>12</v>
      </c>
      <c r="D165" s="8"/>
      <c r="E165" s="131">
        <v>0</v>
      </c>
      <c r="G165" s="131">
        <v>0</v>
      </c>
      <c r="I165" s="131">
        <v>0</v>
      </c>
      <c r="K165" s="131">
        <v>0</v>
      </c>
      <c r="M165" s="131">
        <v>0</v>
      </c>
      <c r="O165" s="131">
        <v>0</v>
      </c>
      <c r="P165" s="30"/>
      <c r="Q165" s="30"/>
      <c r="R165" s="30"/>
    </row>
    <row r="166" spans="1:18" ht="6.95" customHeight="1" x14ac:dyDescent="0.2">
      <c r="A166" s="30"/>
      <c r="B166" s="74"/>
      <c r="C166" s="30"/>
      <c r="D166" s="30"/>
      <c r="E166" s="30"/>
      <c r="F166" s="30"/>
      <c r="G166" s="30"/>
      <c r="H166" s="30"/>
      <c r="I166" s="30"/>
      <c r="J166" s="30"/>
      <c r="K166" s="30"/>
      <c r="L166" s="30"/>
      <c r="M166" s="30"/>
      <c r="N166" s="30"/>
      <c r="O166" s="30"/>
      <c r="P166" s="30"/>
      <c r="Q166" s="30"/>
      <c r="R166" s="30"/>
    </row>
    <row r="167" spans="1:18" ht="15.75" x14ac:dyDescent="0.25">
      <c r="A167" s="30"/>
      <c r="B167" s="74" t="s">
        <v>295</v>
      </c>
      <c r="C167" s="33" t="s">
        <v>202</v>
      </c>
      <c r="D167" s="33"/>
      <c r="E167" s="36">
        <f>SUM(E155:E165)</f>
        <v>0</v>
      </c>
      <c r="F167" s="30"/>
      <c r="G167" s="36">
        <f>SUM(G155:G165)</f>
        <v>0</v>
      </c>
      <c r="H167" s="30"/>
      <c r="I167" s="36">
        <f>SUM(I155:I165)</f>
        <v>0</v>
      </c>
      <c r="J167" s="30"/>
      <c r="K167" s="36">
        <f>SUM(K155:K165)</f>
        <v>0</v>
      </c>
      <c r="L167" s="30"/>
      <c r="M167" s="36">
        <f>SUM(M155:M165)</f>
        <v>0</v>
      </c>
      <c r="N167" s="30"/>
      <c r="O167" s="36">
        <f>SUM(O155:O165)</f>
        <v>0</v>
      </c>
      <c r="P167" s="30"/>
      <c r="Q167" s="30"/>
      <c r="R167" s="30"/>
    </row>
    <row r="168" spans="1:18" ht="15.75" x14ac:dyDescent="0.25">
      <c r="A168" s="30"/>
      <c r="B168" s="74"/>
      <c r="C168" s="33"/>
      <c r="D168" s="33"/>
      <c r="E168" s="36"/>
      <c r="F168" s="30"/>
      <c r="G168" s="36"/>
      <c r="H168" s="30"/>
      <c r="I168" s="36"/>
      <c r="J168" s="30"/>
      <c r="K168" s="36"/>
      <c r="L168" s="30"/>
      <c r="M168" s="36"/>
      <c r="N168" s="30"/>
      <c r="O168" s="36"/>
      <c r="P168" s="30"/>
      <c r="Q168" s="30"/>
      <c r="R168" s="30"/>
    </row>
    <row r="169" spans="1:18" ht="15.75" x14ac:dyDescent="0.25">
      <c r="A169" s="30"/>
      <c r="C169" s="33"/>
      <c r="D169" s="33"/>
      <c r="E169" s="36"/>
      <c r="F169" s="30"/>
      <c r="G169" s="36"/>
      <c r="H169" s="30"/>
      <c r="I169" s="36"/>
      <c r="J169" s="30"/>
      <c r="K169" s="36"/>
      <c r="L169" s="30"/>
      <c r="M169" s="36"/>
      <c r="N169" s="30"/>
      <c r="O169" s="36"/>
      <c r="P169" s="30"/>
      <c r="Q169" s="30"/>
      <c r="R169" s="30"/>
    </row>
    <row r="170" spans="1:18" ht="15.75" x14ac:dyDescent="0.25">
      <c r="A170" s="3" t="s">
        <v>33</v>
      </c>
      <c r="B170" s="77"/>
      <c r="C170" s="4"/>
      <c r="D170" s="4"/>
      <c r="E170" s="4"/>
      <c r="F170" s="4"/>
      <c r="G170" s="4"/>
      <c r="H170" s="4"/>
      <c r="I170" s="4"/>
      <c r="J170" s="4"/>
      <c r="K170" s="4"/>
      <c r="L170" s="4"/>
      <c r="M170" s="4"/>
      <c r="N170" s="4"/>
      <c r="O170" s="4"/>
      <c r="P170" s="4"/>
      <c r="Q170" s="30"/>
      <c r="R170" s="30"/>
    </row>
    <row r="171" spans="1:18" ht="15.75" x14ac:dyDescent="0.25">
      <c r="A171" s="30"/>
      <c r="B171" s="74"/>
      <c r="C171" s="30"/>
      <c r="D171" s="30"/>
      <c r="E171" s="154" t="s">
        <v>130</v>
      </c>
      <c r="F171" s="154"/>
      <c r="G171" s="154"/>
      <c r="H171" s="19"/>
      <c r="I171" s="154" t="s">
        <v>64</v>
      </c>
      <c r="J171" s="154"/>
      <c r="K171" s="154"/>
      <c r="L171" s="19"/>
      <c r="M171" s="154" t="s">
        <v>68</v>
      </c>
      <c r="N171" s="154"/>
      <c r="O171" s="154"/>
      <c r="P171" s="30"/>
      <c r="Q171" s="30"/>
      <c r="R171" s="30"/>
    </row>
    <row r="172" spans="1:18" x14ac:dyDescent="0.2">
      <c r="A172" s="30"/>
      <c r="B172" s="74"/>
      <c r="C172" s="30"/>
      <c r="D172" s="30"/>
      <c r="E172" s="155" t="s">
        <v>35</v>
      </c>
      <c r="F172" s="155"/>
      <c r="G172" s="155"/>
      <c r="H172" s="60"/>
      <c r="I172" s="155" t="s">
        <v>66</v>
      </c>
      <c r="J172" s="155"/>
      <c r="K172" s="155"/>
      <c r="L172" s="60"/>
      <c r="M172" s="155" t="s">
        <v>91</v>
      </c>
      <c r="N172" s="155"/>
      <c r="O172" s="155"/>
      <c r="P172" s="30"/>
      <c r="Q172" s="30"/>
      <c r="R172" s="30"/>
    </row>
    <row r="173" spans="1:18" ht="15.75" x14ac:dyDescent="0.25">
      <c r="A173" s="30"/>
      <c r="B173" s="78" t="s">
        <v>15</v>
      </c>
      <c r="C173" s="6"/>
      <c r="D173" s="6"/>
      <c r="E173" s="6"/>
      <c r="F173" s="6"/>
      <c r="G173" s="6"/>
      <c r="H173" s="6"/>
      <c r="I173" s="6"/>
      <c r="J173" s="6"/>
      <c r="K173" s="6"/>
      <c r="L173" s="6"/>
      <c r="M173" s="6"/>
      <c r="N173" s="6"/>
      <c r="O173" s="6"/>
      <c r="P173" s="6"/>
      <c r="Q173" s="30"/>
      <c r="R173" s="30"/>
    </row>
    <row r="174" spans="1:18" s="30" customFormat="1" ht="6.95" customHeight="1" x14ac:dyDescent="0.25">
      <c r="B174" s="79"/>
    </row>
    <row r="175" spans="1:18" x14ac:dyDescent="0.2">
      <c r="A175" s="30"/>
      <c r="B175" s="74" t="s">
        <v>296</v>
      </c>
      <c r="C175" s="126"/>
      <c r="D175" s="8"/>
      <c r="E175" s="156" t="s">
        <v>74</v>
      </c>
      <c r="F175" s="156"/>
      <c r="G175" s="156"/>
      <c r="H175" s="20"/>
      <c r="I175" s="156" t="s">
        <v>74</v>
      </c>
      <c r="J175" s="156"/>
      <c r="K175" s="156"/>
      <c r="L175" s="11"/>
      <c r="M175" s="124">
        <v>0</v>
      </c>
      <c r="N175" s="11"/>
      <c r="O175" s="123" t="s">
        <v>74</v>
      </c>
      <c r="P175" s="30"/>
      <c r="Q175" s="30"/>
      <c r="R175" s="30"/>
    </row>
    <row r="176" spans="1:18" s="30" customFormat="1" ht="6.95" customHeight="1" x14ac:dyDescent="0.2">
      <c r="E176" s="38"/>
      <c r="F176" s="38"/>
      <c r="G176" s="38"/>
      <c r="I176" s="38"/>
      <c r="K176" s="38"/>
      <c r="M176" s="38"/>
      <c r="N176" s="38"/>
      <c r="O176" s="62"/>
    </row>
    <row r="177" spans="1:18" x14ac:dyDescent="0.2">
      <c r="A177" s="30"/>
      <c r="B177" s="74" t="s">
        <v>297</v>
      </c>
      <c r="C177" s="126"/>
      <c r="D177" s="8"/>
      <c r="E177" s="156" t="s">
        <v>74</v>
      </c>
      <c r="F177" s="156"/>
      <c r="G177" s="156"/>
      <c r="H177" s="20"/>
      <c r="I177" s="156" t="s">
        <v>74</v>
      </c>
      <c r="J177" s="156"/>
      <c r="K177" s="156"/>
      <c r="L177" s="11"/>
      <c r="M177" s="124">
        <v>0</v>
      </c>
      <c r="N177" s="11"/>
      <c r="O177" s="123" t="s">
        <v>74</v>
      </c>
      <c r="P177" s="30"/>
      <c r="Q177" s="30"/>
      <c r="R177" s="30"/>
    </row>
    <row r="178" spans="1:18" s="30" customFormat="1" ht="6.95" customHeight="1" x14ac:dyDescent="0.2">
      <c r="B178" s="74"/>
      <c r="E178" s="38"/>
      <c r="F178" s="38"/>
      <c r="G178" s="38"/>
      <c r="I178" s="38"/>
      <c r="K178" s="38"/>
      <c r="M178" s="38"/>
      <c r="N178" s="38"/>
      <c r="O178" s="62"/>
    </row>
    <row r="179" spans="1:18" x14ac:dyDescent="0.2">
      <c r="A179" s="30"/>
      <c r="B179" s="74" t="s">
        <v>298</v>
      </c>
      <c r="C179" s="126"/>
      <c r="D179" s="8"/>
      <c r="E179" s="156" t="s">
        <v>74</v>
      </c>
      <c r="F179" s="156"/>
      <c r="G179" s="156"/>
      <c r="H179" s="20"/>
      <c r="I179" s="156" t="s">
        <v>74</v>
      </c>
      <c r="J179" s="156"/>
      <c r="K179" s="156"/>
      <c r="L179" s="11"/>
      <c r="M179" s="124">
        <v>0</v>
      </c>
      <c r="N179" s="11"/>
      <c r="O179" s="123" t="s">
        <v>74</v>
      </c>
      <c r="P179" s="30"/>
      <c r="Q179" s="30"/>
      <c r="R179" s="30"/>
    </row>
    <row r="180" spans="1:18" s="30" customFormat="1" ht="6.95" customHeight="1" x14ac:dyDescent="0.2">
      <c r="B180" s="74"/>
      <c r="E180" s="38"/>
      <c r="F180" s="38"/>
      <c r="G180" s="38"/>
      <c r="I180" s="38"/>
      <c r="K180" s="38"/>
      <c r="M180" s="38"/>
      <c r="N180" s="38"/>
      <c r="O180" s="62"/>
    </row>
    <row r="181" spans="1:18" x14ac:dyDescent="0.2">
      <c r="A181" s="30"/>
      <c r="B181" s="74" t="s">
        <v>299</v>
      </c>
      <c r="C181" s="126"/>
      <c r="D181" s="8"/>
      <c r="E181" s="156" t="s">
        <v>74</v>
      </c>
      <c r="F181" s="156"/>
      <c r="G181" s="156"/>
      <c r="H181" s="20"/>
      <c r="I181" s="156" t="s">
        <v>74</v>
      </c>
      <c r="J181" s="156"/>
      <c r="K181" s="156"/>
      <c r="L181" s="11"/>
      <c r="M181" s="124">
        <v>0</v>
      </c>
      <c r="N181" s="11"/>
      <c r="O181" s="123" t="s">
        <v>74</v>
      </c>
      <c r="P181" s="30"/>
      <c r="Q181" s="30"/>
      <c r="R181" s="30"/>
    </row>
    <row r="182" spans="1:18" s="30" customFormat="1" ht="6.95" customHeight="1" x14ac:dyDescent="0.2">
      <c r="B182" s="74"/>
      <c r="E182" s="38"/>
      <c r="F182" s="38"/>
      <c r="G182" s="38"/>
      <c r="I182" s="38"/>
      <c r="K182" s="38"/>
      <c r="M182" s="38"/>
      <c r="N182" s="38"/>
      <c r="O182" s="62"/>
    </row>
    <row r="183" spans="1:18" x14ac:dyDescent="0.2">
      <c r="A183" s="30"/>
      <c r="B183" s="74" t="s">
        <v>300</v>
      </c>
      <c r="C183" s="126"/>
      <c r="D183" s="8"/>
      <c r="E183" s="156" t="s">
        <v>74</v>
      </c>
      <c r="F183" s="156"/>
      <c r="G183" s="156"/>
      <c r="H183" s="20"/>
      <c r="I183" s="156" t="s">
        <v>74</v>
      </c>
      <c r="J183" s="156"/>
      <c r="K183" s="156"/>
      <c r="L183" s="11"/>
      <c r="M183" s="124">
        <v>0</v>
      </c>
      <c r="N183" s="11"/>
      <c r="O183" s="123" t="s">
        <v>74</v>
      </c>
      <c r="P183" s="30"/>
      <c r="Q183" s="30"/>
      <c r="R183" s="30"/>
    </row>
    <row r="184" spans="1:18" s="30" customFormat="1" ht="6.95" customHeight="1" x14ac:dyDescent="0.2">
      <c r="B184" s="74"/>
      <c r="O184" s="43"/>
    </row>
    <row r="185" spans="1:18" x14ac:dyDescent="0.2">
      <c r="A185" s="30"/>
      <c r="B185" s="74" t="s">
        <v>301</v>
      </c>
      <c r="C185" s="126"/>
      <c r="D185" s="8"/>
      <c r="E185" s="156" t="s">
        <v>74</v>
      </c>
      <c r="F185" s="156"/>
      <c r="G185" s="156"/>
      <c r="H185" s="20"/>
      <c r="I185" s="156" t="s">
        <v>74</v>
      </c>
      <c r="J185" s="156"/>
      <c r="K185" s="156"/>
      <c r="L185" s="11"/>
      <c r="M185" s="124">
        <v>0</v>
      </c>
      <c r="N185" s="11"/>
      <c r="O185" s="123" t="s">
        <v>74</v>
      </c>
      <c r="P185" s="30"/>
      <c r="Q185" s="30"/>
      <c r="R185" s="30"/>
    </row>
    <row r="186" spans="1:18" s="30" customFormat="1" ht="6.95" customHeight="1" x14ac:dyDescent="0.2">
      <c r="B186" s="74"/>
    </row>
    <row r="187" spans="1:18" ht="15.75" customHeight="1" x14ac:dyDescent="0.2">
      <c r="A187" s="30"/>
      <c r="B187" s="74" t="s">
        <v>302</v>
      </c>
      <c r="C187" s="126"/>
      <c r="D187" s="8"/>
      <c r="E187" s="156" t="s">
        <v>74</v>
      </c>
      <c r="F187" s="156"/>
      <c r="G187" s="156"/>
      <c r="H187" s="20"/>
      <c r="I187" s="156" t="s">
        <v>74</v>
      </c>
      <c r="J187" s="156"/>
      <c r="K187" s="156"/>
      <c r="L187" s="11"/>
      <c r="M187" s="124">
        <v>0</v>
      </c>
      <c r="N187" s="11"/>
      <c r="O187" s="123" t="s">
        <v>74</v>
      </c>
      <c r="P187" s="30"/>
      <c r="Q187" s="30"/>
      <c r="R187" s="30"/>
    </row>
    <row r="188" spans="1:18" s="30" customFormat="1" ht="6.95" customHeight="1" x14ac:dyDescent="0.2">
      <c r="B188" s="74"/>
      <c r="E188" s="38"/>
      <c r="F188" s="38"/>
      <c r="G188" s="38"/>
      <c r="I188" s="38"/>
      <c r="K188" s="38"/>
      <c r="M188" s="38"/>
      <c r="N188" s="38"/>
      <c r="O188" s="62"/>
    </row>
    <row r="189" spans="1:18" ht="15.75" customHeight="1" x14ac:dyDescent="0.2">
      <c r="A189" s="30"/>
      <c r="B189" s="74" t="s">
        <v>303</v>
      </c>
      <c r="C189" s="126"/>
      <c r="D189" s="8"/>
      <c r="E189" s="156" t="s">
        <v>74</v>
      </c>
      <c r="F189" s="156"/>
      <c r="G189" s="156"/>
      <c r="H189" s="20"/>
      <c r="I189" s="156" t="s">
        <v>74</v>
      </c>
      <c r="J189" s="156"/>
      <c r="K189" s="156"/>
      <c r="L189" s="11"/>
      <c r="M189" s="124">
        <v>0</v>
      </c>
      <c r="N189" s="11"/>
      <c r="O189" s="123" t="s">
        <v>74</v>
      </c>
      <c r="P189" s="30"/>
      <c r="Q189" s="30"/>
      <c r="R189" s="30"/>
    </row>
    <row r="190" spans="1:18" s="30" customFormat="1" ht="6.95" customHeight="1" x14ac:dyDescent="0.2">
      <c r="B190" s="74"/>
      <c r="E190" s="38"/>
      <c r="F190" s="38"/>
      <c r="G190" s="38"/>
      <c r="I190" s="38"/>
      <c r="K190" s="38"/>
      <c r="M190" s="38"/>
      <c r="N190" s="38"/>
      <c r="O190" s="62"/>
    </row>
    <row r="191" spans="1:18" ht="15.75" customHeight="1" x14ac:dyDescent="0.2">
      <c r="A191" s="30"/>
      <c r="B191" s="74" t="s">
        <v>304</v>
      </c>
      <c r="C191" s="126"/>
      <c r="D191" s="8"/>
      <c r="E191" s="156" t="s">
        <v>74</v>
      </c>
      <c r="F191" s="156"/>
      <c r="G191" s="156"/>
      <c r="H191" s="20"/>
      <c r="I191" s="156" t="s">
        <v>74</v>
      </c>
      <c r="J191" s="156"/>
      <c r="K191" s="156"/>
      <c r="L191" s="11"/>
      <c r="M191" s="124">
        <v>0</v>
      </c>
      <c r="N191" s="11"/>
      <c r="O191" s="123" t="s">
        <v>74</v>
      </c>
      <c r="P191" s="30"/>
      <c r="Q191" s="30"/>
      <c r="R191" s="30"/>
    </row>
    <row r="192" spans="1:18" s="30" customFormat="1" ht="6.95" customHeight="1" x14ac:dyDescent="0.2">
      <c r="B192" s="74"/>
      <c r="O192" s="43"/>
    </row>
    <row r="193" spans="1:18" ht="15.75" customHeight="1" x14ac:dyDescent="0.2">
      <c r="A193" s="30"/>
      <c r="B193" s="74" t="s">
        <v>305</v>
      </c>
      <c r="C193" s="126"/>
      <c r="D193" s="8"/>
      <c r="E193" s="156" t="s">
        <v>74</v>
      </c>
      <c r="F193" s="156"/>
      <c r="G193" s="156"/>
      <c r="H193" s="20"/>
      <c r="I193" s="156" t="s">
        <v>74</v>
      </c>
      <c r="J193" s="156"/>
      <c r="K193" s="156"/>
      <c r="L193" s="11"/>
      <c r="M193" s="124">
        <v>0</v>
      </c>
      <c r="N193" s="11"/>
      <c r="O193" s="123" t="s">
        <v>74</v>
      </c>
      <c r="P193" s="30"/>
      <c r="Q193" s="30"/>
      <c r="R193" s="30"/>
    </row>
    <row r="194" spans="1:18" s="30" customFormat="1" ht="16.5" thickBot="1" x14ac:dyDescent="0.3">
      <c r="B194" s="74"/>
      <c r="C194" s="33"/>
      <c r="D194" s="33"/>
      <c r="E194" s="36"/>
      <c r="F194" s="36"/>
      <c r="G194" s="36"/>
      <c r="I194" s="36"/>
      <c r="K194" s="36"/>
      <c r="M194" s="36"/>
      <c r="O194" s="36"/>
    </row>
    <row r="195" spans="1:18" ht="45" customHeight="1" thickBot="1" x14ac:dyDescent="0.25">
      <c r="A195" s="30"/>
      <c r="B195" s="172" t="s">
        <v>253</v>
      </c>
      <c r="C195" s="173"/>
      <c r="D195" s="173"/>
      <c r="E195" s="173"/>
      <c r="F195" s="173"/>
      <c r="G195" s="173"/>
      <c r="H195" s="173"/>
      <c r="I195" s="173"/>
      <c r="J195" s="173"/>
      <c r="K195" s="173"/>
      <c r="L195" s="173"/>
      <c r="M195" s="173"/>
      <c r="N195" s="173"/>
      <c r="O195" s="174"/>
      <c r="P195" s="30"/>
      <c r="Q195" s="30"/>
      <c r="R195" s="30"/>
    </row>
    <row r="196" spans="1:18" ht="33" customHeight="1" thickBot="1" x14ac:dyDescent="0.25">
      <c r="A196" s="58"/>
      <c r="B196" s="169" t="s">
        <v>188</v>
      </c>
      <c r="C196" s="170"/>
      <c r="D196" s="170"/>
      <c r="E196" s="170"/>
      <c r="F196" s="170"/>
      <c r="G196" s="170"/>
      <c r="H196" s="170"/>
      <c r="I196" s="170"/>
      <c r="J196" s="170"/>
      <c r="K196" s="170"/>
      <c r="L196" s="170"/>
      <c r="M196" s="170"/>
      <c r="N196" s="170"/>
      <c r="O196" s="171"/>
      <c r="P196" s="58"/>
      <c r="Q196" s="30"/>
      <c r="R196" s="30"/>
    </row>
    <row r="197" spans="1:18" s="30" customFormat="1" x14ac:dyDescent="0.2">
      <c r="B197" s="74"/>
    </row>
    <row r="198" spans="1:18" ht="15.75" x14ac:dyDescent="0.25">
      <c r="A198" s="3" t="s">
        <v>92</v>
      </c>
      <c r="B198" s="77"/>
      <c r="C198" s="4"/>
      <c r="D198" s="4"/>
      <c r="E198" s="4"/>
      <c r="F198" s="4"/>
      <c r="G198" s="4"/>
      <c r="H198" s="4"/>
      <c r="I198" s="4"/>
      <c r="J198" s="4"/>
      <c r="K198" s="4"/>
      <c r="L198" s="4"/>
      <c r="M198" s="4"/>
      <c r="N198" s="4"/>
      <c r="O198" s="4"/>
      <c r="P198" s="4"/>
      <c r="Q198" s="30"/>
      <c r="R198" s="30"/>
    </row>
    <row r="199" spans="1:18" ht="6.95" customHeight="1" x14ac:dyDescent="0.2">
      <c r="A199" s="30"/>
      <c r="B199" s="74"/>
      <c r="C199" s="30"/>
      <c r="D199" s="30"/>
      <c r="E199" s="30"/>
      <c r="F199" s="30"/>
      <c r="G199" s="30"/>
      <c r="H199" s="30"/>
      <c r="I199" s="30"/>
      <c r="J199" s="30"/>
      <c r="K199" s="30"/>
      <c r="L199" s="30"/>
      <c r="M199" s="30"/>
      <c r="N199" s="30"/>
      <c r="O199" s="30"/>
      <c r="P199" s="30"/>
      <c r="Q199" s="30"/>
      <c r="R199" s="30"/>
    </row>
    <row r="200" spans="1:18" ht="15" customHeight="1" x14ac:dyDescent="0.2">
      <c r="A200" s="30"/>
      <c r="B200" s="74" t="s">
        <v>306</v>
      </c>
      <c r="C200" s="153"/>
      <c r="D200" s="153"/>
      <c r="E200" s="153"/>
      <c r="F200" s="84"/>
      <c r="G200" s="84"/>
      <c r="H200" s="84"/>
      <c r="I200" s="84"/>
      <c r="J200" s="30"/>
      <c r="K200" s="30"/>
      <c r="L200" s="30"/>
      <c r="M200" s="30"/>
      <c r="N200" s="30"/>
      <c r="O200" s="30"/>
      <c r="P200" s="30"/>
      <c r="Q200" s="30"/>
      <c r="R200" s="30"/>
    </row>
    <row r="201" spans="1:18" ht="15.75" x14ac:dyDescent="0.25">
      <c r="A201" s="30"/>
      <c r="B201" s="87"/>
      <c r="C201" s="30" t="s">
        <v>337</v>
      </c>
      <c r="D201" s="30"/>
      <c r="E201" s="30"/>
      <c r="F201" s="30"/>
      <c r="G201" s="33"/>
      <c r="H201" s="30"/>
      <c r="I201" s="30"/>
      <c r="J201" s="30"/>
      <c r="K201" s="30"/>
      <c r="L201" s="30"/>
      <c r="M201" s="30"/>
      <c r="N201" s="30"/>
      <c r="O201" s="30"/>
      <c r="P201" s="30"/>
      <c r="Q201" s="30"/>
      <c r="R201" s="30"/>
    </row>
    <row r="202" spans="1:18" ht="6.95" customHeight="1" x14ac:dyDescent="0.2">
      <c r="A202" s="30"/>
      <c r="B202" s="74"/>
      <c r="C202" s="30"/>
      <c r="D202" s="30"/>
      <c r="E202" s="30"/>
      <c r="F202" s="30"/>
      <c r="G202" s="30"/>
      <c r="H202" s="30"/>
      <c r="I202" s="30"/>
      <c r="J202" s="30"/>
      <c r="K202" s="30"/>
      <c r="L202" s="30"/>
      <c r="M202" s="30"/>
      <c r="N202" s="30"/>
      <c r="O202" s="30"/>
      <c r="P202" s="30"/>
      <c r="Q202" s="30"/>
      <c r="R202" s="30"/>
    </row>
    <row r="203" spans="1:18" x14ac:dyDescent="0.2">
      <c r="A203" s="30"/>
      <c r="B203" s="82" t="s">
        <v>307</v>
      </c>
      <c r="C203" s="153"/>
      <c r="D203" s="153"/>
      <c r="E203" s="153"/>
      <c r="F203" s="30"/>
      <c r="G203" s="30"/>
      <c r="H203" s="30"/>
      <c r="I203" s="30"/>
      <c r="J203" s="30"/>
      <c r="K203" s="30"/>
      <c r="L203" s="30"/>
      <c r="M203" s="30"/>
      <c r="N203" s="30"/>
      <c r="O203" s="30"/>
      <c r="P203" s="30"/>
      <c r="Q203" s="30"/>
      <c r="R203" s="30"/>
    </row>
    <row r="204" spans="1:18" x14ac:dyDescent="0.2">
      <c r="A204" s="30"/>
      <c r="B204" s="74"/>
      <c r="C204" s="30" t="s">
        <v>338</v>
      </c>
      <c r="D204" s="30"/>
      <c r="E204" s="30"/>
      <c r="F204" s="30"/>
      <c r="G204" s="30"/>
      <c r="H204" s="30"/>
      <c r="I204" s="30"/>
      <c r="J204" s="30"/>
      <c r="K204" s="30"/>
      <c r="L204" s="30"/>
      <c r="M204" s="30"/>
      <c r="N204" s="30"/>
      <c r="O204" s="30"/>
      <c r="P204" s="30"/>
      <c r="Q204" s="30"/>
      <c r="R204" s="30"/>
    </row>
    <row r="205" spans="1:18" ht="6.95" customHeight="1" x14ac:dyDescent="0.2">
      <c r="A205" s="30"/>
      <c r="B205" s="74"/>
      <c r="C205" s="30"/>
      <c r="D205" s="30"/>
      <c r="E205" s="30"/>
      <c r="F205" s="30"/>
      <c r="G205" s="30"/>
      <c r="H205" s="30"/>
      <c r="I205" s="30"/>
      <c r="J205" s="30"/>
      <c r="K205" s="30"/>
      <c r="L205" s="30"/>
      <c r="M205" s="30"/>
      <c r="N205" s="30"/>
      <c r="O205" s="30"/>
      <c r="P205" s="30"/>
      <c r="Q205" s="30"/>
      <c r="R205" s="30"/>
    </row>
    <row r="206" spans="1:18" x14ac:dyDescent="0.2">
      <c r="A206" s="30"/>
      <c r="B206" s="82" t="s">
        <v>344</v>
      </c>
      <c r="C206" s="153"/>
      <c r="D206" s="153"/>
      <c r="E206" s="153"/>
      <c r="F206" s="30"/>
      <c r="G206" s="30"/>
      <c r="H206" s="30"/>
      <c r="I206" s="30"/>
      <c r="J206" s="30"/>
      <c r="K206" s="30"/>
      <c r="L206" s="30"/>
      <c r="M206" s="30"/>
      <c r="N206" s="30"/>
      <c r="O206" s="30"/>
      <c r="P206" s="30"/>
      <c r="Q206" s="30"/>
      <c r="R206" s="30"/>
    </row>
    <row r="207" spans="1:18" x14ac:dyDescent="0.2">
      <c r="A207" s="30"/>
      <c r="B207" s="74"/>
      <c r="C207" s="30" t="s">
        <v>339</v>
      </c>
      <c r="D207" s="30"/>
      <c r="E207" s="30"/>
      <c r="F207" s="30"/>
      <c r="G207" s="30"/>
      <c r="H207" s="30"/>
      <c r="I207" s="30"/>
      <c r="J207" s="30"/>
      <c r="K207" s="30"/>
      <c r="L207" s="30"/>
      <c r="M207" s="30"/>
      <c r="N207" s="30"/>
      <c r="O207" s="30"/>
      <c r="P207" s="30"/>
      <c r="Q207" s="30"/>
      <c r="R207" s="30"/>
    </row>
    <row r="208" spans="1:18" ht="6.95" customHeight="1" x14ac:dyDescent="0.2">
      <c r="A208" s="30"/>
      <c r="B208" s="74"/>
      <c r="C208" s="30"/>
      <c r="D208" s="30"/>
      <c r="E208" s="30"/>
      <c r="F208" s="30"/>
      <c r="G208" s="30"/>
      <c r="H208" s="30"/>
      <c r="I208" s="30"/>
      <c r="J208" s="30"/>
      <c r="K208" s="30"/>
      <c r="L208" s="30"/>
      <c r="M208" s="30"/>
      <c r="N208" s="30"/>
      <c r="O208" s="30"/>
      <c r="P208" s="30"/>
      <c r="Q208" s="30"/>
      <c r="R208" s="30"/>
    </row>
    <row r="209" spans="1:18" ht="30" customHeight="1" x14ac:dyDescent="0.2">
      <c r="A209" s="30"/>
      <c r="B209" s="82" t="s">
        <v>345</v>
      </c>
      <c r="C209" s="153"/>
      <c r="D209" s="153"/>
      <c r="E209" s="153"/>
      <c r="F209" s="30"/>
      <c r="G209" s="30"/>
      <c r="H209" s="30"/>
      <c r="I209" s="30"/>
      <c r="J209" s="30"/>
      <c r="K209" s="30"/>
      <c r="L209" s="30"/>
      <c r="M209" s="30"/>
      <c r="N209" s="30"/>
      <c r="O209" s="30"/>
      <c r="P209" s="30"/>
      <c r="Q209" s="30"/>
      <c r="R209" s="30"/>
    </row>
    <row r="210" spans="1:18" x14ac:dyDescent="0.2">
      <c r="A210" s="30"/>
      <c r="B210" s="74"/>
      <c r="C210" s="30" t="s">
        <v>340</v>
      </c>
      <c r="D210" s="30"/>
      <c r="E210" s="30"/>
      <c r="F210" s="30"/>
      <c r="G210" s="30"/>
      <c r="H210" s="30"/>
      <c r="I210" s="30"/>
      <c r="J210" s="30"/>
      <c r="K210" s="30"/>
      <c r="L210" s="30"/>
      <c r="M210" s="30"/>
      <c r="N210" s="30"/>
      <c r="O210" s="30"/>
      <c r="P210" s="30"/>
      <c r="Q210" s="30"/>
      <c r="R210" s="30"/>
    </row>
    <row r="211" spans="1:18" x14ac:dyDescent="0.2">
      <c r="A211" s="30"/>
      <c r="B211" s="74"/>
      <c r="C211" s="30"/>
      <c r="D211" s="30"/>
      <c r="E211" s="30"/>
      <c r="F211" s="30"/>
      <c r="G211" s="30"/>
      <c r="H211" s="30"/>
      <c r="I211" s="30"/>
      <c r="J211" s="30"/>
      <c r="K211" s="30"/>
      <c r="L211" s="30"/>
      <c r="M211" s="30"/>
      <c r="N211" s="30"/>
      <c r="O211" s="30"/>
      <c r="P211" s="30"/>
      <c r="Q211" s="30"/>
      <c r="R211" s="30"/>
    </row>
  </sheetData>
  <sheetProtection algorithmName="SHA-512" hashValue="pIXqOplRLnhjZhDRzV21lhJxlooYpI9xWpbfFy3+S1s0rvMuR3iD3y3enJsNar7Ik/NN2lYX+pOCsq7juonBCA==" saltValue="gmOOckpbMmNiZNtmS8j86w==" spinCount="100000" sheet="1" objects="1" scenarios="1" selectLockedCells="1"/>
  <mergeCells count="115">
    <mergeCell ref="E77:G77"/>
    <mergeCell ref="I77:K77"/>
    <mergeCell ref="M77:O77"/>
    <mergeCell ref="B61:P61"/>
    <mergeCell ref="B73:P73"/>
    <mergeCell ref="B67:P67"/>
    <mergeCell ref="E78:G78"/>
    <mergeCell ref="I78:K78"/>
    <mergeCell ref="M78:O78"/>
    <mergeCell ref="A9:G9"/>
    <mergeCell ref="H12:K12"/>
    <mergeCell ref="L12:O12"/>
    <mergeCell ref="E32:G32"/>
    <mergeCell ref="H32:K32"/>
    <mergeCell ref="L32:O32"/>
    <mergeCell ref="E53:G53"/>
    <mergeCell ref="H53:K53"/>
    <mergeCell ref="L53:O53"/>
    <mergeCell ref="E80:G80"/>
    <mergeCell ref="E81:G81"/>
    <mergeCell ref="I81:K81"/>
    <mergeCell ref="E83:G83"/>
    <mergeCell ref="I83:K83"/>
    <mergeCell ref="E85:G85"/>
    <mergeCell ref="I85:K85"/>
    <mergeCell ref="E89:G89"/>
    <mergeCell ref="I89:K89"/>
    <mergeCell ref="E87:G87"/>
    <mergeCell ref="I87:K87"/>
    <mergeCell ref="E129:G129"/>
    <mergeCell ref="I129:K129"/>
    <mergeCell ref="E131:G131"/>
    <mergeCell ref="I131:K131"/>
    <mergeCell ref="E133:G133"/>
    <mergeCell ref="I133:K133"/>
    <mergeCell ref="E191:G191"/>
    <mergeCell ref="I191:K191"/>
    <mergeCell ref="E193:G193"/>
    <mergeCell ref="I193:K193"/>
    <mergeCell ref="E187:G187"/>
    <mergeCell ref="I187:K187"/>
    <mergeCell ref="E189:G189"/>
    <mergeCell ref="I189:K189"/>
    <mergeCell ref="E125:G125"/>
    <mergeCell ref="I125:K125"/>
    <mergeCell ref="E111:G111"/>
    <mergeCell ref="I111:K111"/>
    <mergeCell ref="E177:G177"/>
    <mergeCell ref="I177:K177"/>
    <mergeCell ref="E179:G179"/>
    <mergeCell ref="I179:K179"/>
    <mergeCell ref="E171:G171"/>
    <mergeCell ref="I171:K171"/>
    <mergeCell ref="E117:G117"/>
    <mergeCell ref="I117:K117"/>
    <mergeCell ref="E119:G119"/>
    <mergeCell ref="I119:K119"/>
    <mergeCell ref="E113:G113"/>
    <mergeCell ref="I113:K113"/>
    <mergeCell ref="E115:G115"/>
    <mergeCell ref="I115:K115"/>
    <mergeCell ref="E121:G121"/>
    <mergeCell ref="I121:K121"/>
    <mergeCell ref="E123:G123"/>
    <mergeCell ref="I123:K123"/>
    <mergeCell ref="E127:G127"/>
    <mergeCell ref="I127:K127"/>
    <mergeCell ref="A1:C1"/>
    <mergeCell ref="A6:C6"/>
    <mergeCell ref="A52:C52"/>
    <mergeCell ref="B55:P55"/>
    <mergeCell ref="E107:G107"/>
    <mergeCell ref="I107:K107"/>
    <mergeCell ref="E109:G109"/>
    <mergeCell ref="I109:K109"/>
    <mergeCell ref="E91:G91"/>
    <mergeCell ref="I91:K91"/>
    <mergeCell ref="E93:G93"/>
    <mergeCell ref="I93:K93"/>
    <mergeCell ref="E95:G95"/>
    <mergeCell ref="I95:K95"/>
    <mergeCell ref="E103:G103"/>
    <mergeCell ref="I103:K103"/>
    <mergeCell ref="E105:G105"/>
    <mergeCell ref="I105:K105"/>
    <mergeCell ref="E97:G97"/>
    <mergeCell ref="I97:K97"/>
    <mergeCell ref="E99:G99"/>
    <mergeCell ref="I99:K99"/>
    <mergeCell ref="E101:G101"/>
    <mergeCell ref="I101:K101"/>
    <mergeCell ref="C203:E203"/>
    <mergeCell ref="C206:E206"/>
    <mergeCell ref="C209:E209"/>
    <mergeCell ref="E136:G136"/>
    <mergeCell ref="E151:G151"/>
    <mergeCell ref="H136:K136"/>
    <mergeCell ref="L136:O136"/>
    <mergeCell ref="H151:K151"/>
    <mergeCell ref="L151:O151"/>
    <mergeCell ref="E181:G181"/>
    <mergeCell ref="I181:K181"/>
    <mergeCell ref="E183:G183"/>
    <mergeCell ref="I183:K183"/>
    <mergeCell ref="E175:G175"/>
    <mergeCell ref="I175:K175"/>
    <mergeCell ref="B196:O196"/>
    <mergeCell ref="E185:G185"/>
    <mergeCell ref="I185:K185"/>
    <mergeCell ref="C200:E200"/>
    <mergeCell ref="M171:O171"/>
    <mergeCell ref="E172:G172"/>
    <mergeCell ref="I172:K172"/>
    <mergeCell ref="M172:O172"/>
    <mergeCell ref="B195:O195"/>
  </mergeCells>
  <pageMargins left="0.25" right="0.25" top="0.75" bottom="0.75" header="0.3" footer="0.3"/>
  <pageSetup scale="30"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Data!$F$2:$F$5</xm:f>
          </x14:formula1>
          <xm:sqref>O81 O83 O85 O193 O127 O129 O89 O91 O93 O95 O97 O99 O101 O103 O105 O107 O113 O115 O117 O119 O121 O131 O175 O177 O179 O181 O183 O185 O87 O109 O187 O189 O191 O123:O125 O111 O133:O135 O149:O150 O138:O139 O153:O154 O168:O169</xm:sqref>
        </x14:dataValidation>
        <x14:dataValidation type="list" allowBlank="1" showInputMessage="1" showErrorMessage="1" xr:uid="{00000000-0002-0000-0200-000001000000}">
          <x14:formula1>
            <xm:f>Data!$D$2:$D$5</xm:f>
          </x14:formula1>
          <xm:sqref>I83:K83 I85:K85 I89:K89 I81:K81 I93:K93 I95:K95 I97:K97 I91:K91 I101:K101 I103:K103 I99:K99 I107:K107 I113:K113 I115:K115 I105:K105 I117:K117 I119:K119 I121:K121 I193:K193 I127:K127 I129:K129 I131:K131 I175:K175 I177:K177 I179:K179 I181:K181 I183:K183 I185:K185 I87:K87 I109:K109 I187:K187 I189:K189 I191:K191 I123:K125 I111:K111 I133:K135 I149:K150 I138:K139 I153:K154 I168:K169</xm:sqref>
        </x14:dataValidation>
        <x14:dataValidation type="list" allowBlank="1" showInputMessage="1" showErrorMessage="1" xr:uid="{00000000-0002-0000-0200-000002000000}">
          <x14:formula1>
            <xm:f>Data!$B$2:$B$4</xm:f>
          </x14:formula1>
          <xm:sqref>E83:G83 E85:G85 E89:G89 E81:G81 E93:G93 E95:G95 E97:G97 E101:G101 E91:G91 E103:G103 E99:G99 E107:G107 E113:G113 E115:G115 E105:G105 E117:G117 E119:G119 E121:G121 E193:G193 E127:G127 E129:G129 E131:G131 E175:G175 E177:G177 E179:G179 E181:G181 E183:G183 E185:G185 E87:G87 E109:G109 E187:G187 E189:G189 E191:G191 E123:G125 E111:G111 E133:G139 E149:G154 E168:G169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60"/>
  <sheetViews>
    <sheetView zoomScaleNormal="100" workbookViewId="0">
      <selection activeCell="E16" sqref="E16"/>
    </sheetView>
  </sheetViews>
  <sheetFormatPr defaultColWidth="0" defaultRowHeight="15" zeroHeight="1" x14ac:dyDescent="0.2"/>
  <cols>
    <col min="1" max="1" width="3.7109375" style="1" customWidth="1"/>
    <col min="2" max="2" width="7.28515625" style="1" customWidth="1"/>
    <col min="3" max="3" width="56.5703125" style="1" customWidth="1"/>
    <col min="4" max="4" width="2.7109375" style="1" customWidth="1"/>
    <col min="5" max="5" width="18.7109375" style="1" customWidth="1"/>
    <col min="6" max="6" width="2.7109375" style="1" customWidth="1"/>
    <col min="7" max="7" width="18.7109375" style="1" customWidth="1"/>
    <col min="8" max="8" width="2.7109375" style="1" customWidth="1"/>
    <col min="9" max="9" width="18.7109375" style="1" customWidth="1"/>
    <col min="10" max="10" width="2.7109375" style="1" customWidth="1"/>
    <col min="11" max="11" width="18.7109375" style="1" customWidth="1"/>
    <col min="12" max="12" width="2.7109375" style="1" customWidth="1"/>
    <col min="13" max="13" width="18.7109375" style="1" customWidth="1"/>
    <col min="14" max="14" width="2.7109375" style="1" customWidth="1"/>
    <col min="15" max="15" width="18.7109375" style="1" customWidth="1"/>
    <col min="16" max="16" width="36.5703125" style="1" customWidth="1"/>
    <col min="17" max="18" width="2.7109375" style="1" customWidth="1"/>
    <col min="19" max="16384" width="2.7109375" style="1" hidden="1"/>
  </cols>
  <sheetData>
    <row r="1" spans="1:18" ht="15.75" x14ac:dyDescent="0.25">
      <c r="A1" s="175" t="s">
        <v>132</v>
      </c>
      <c r="B1" s="175"/>
      <c r="C1" s="175"/>
      <c r="D1" s="30"/>
      <c r="E1" s="30"/>
      <c r="F1" s="30"/>
      <c r="G1" s="30"/>
      <c r="H1" s="30"/>
      <c r="I1" s="30"/>
      <c r="J1" s="30"/>
      <c r="K1" s="30"/>
      <c r="L1" s="30"/>
      <c r="M1" s="30"/>
      <c r="N1" s="30"/>
      <c r="O1" s="44" t="s">
        <v>0</v>
      </c>
      <c r="P1" s="126"/>
      <c r="Q1" s="30"/>
      <c r="R1" s="30"/>
    </row>
    <row r="2" spans="1:18" s="8" customFormat="1" ht="6.95" customHeight="1" x14ac:dyDescent="0.25">
      <c r="A2" s="71"/>
      <c r="B2" s="71"/>
      <c r="C2" s="71"/>
      <c r="D2" s="30"/>
      <c r="E2" s="30"/>
      <c r="F2" s="30"/>
      <c r="G2" s="30"/>
      <c r="H2" s="30"/>
      <c r="I2" s="30"/>
      <c r="J2" s="30"/>
      <c r="K2" s="30"/>
      <c r="L2" s="30"/>
      <c r="M2" s="30"/>
      <c r="N2" s="30"/>
      <c r="O2" s="44"/>
      <c r="P2" s="30"/>
      <c r="Q2" s="30"/>
      <c r="R2" s="30"/>
    </row>
    <row r="3" spans="1:18" x14ac:dyDescent="0.2">
      <c r="A3" s="30"/>
      <c r="B3" s="30"/>
      <c r="C3" s="30"/>
      <c r="D3" s="30"/>
      <c r="E3" s="30"/>
      <c r="F3" s="30"/>
      <c r="G3" s="30"/>
      <c r="H3" s="30"/>
      <c r="I3" s="30"/>
      <c r="J3" s="30"/>
      <c r="K3" s="30"/>
      <c r="L3" s="30"/>
      <c r="M3" s="30"/>
      <c r="N3" s="30"/>
      <c r="O3" s="44" t="s">
        <v>1</v>
      </c>
      <c r="P3" s="130"/>
      <c r="Q3" s="30"/>
      <c r="R3" s="30"/>
    </row>
    <row r="4" spans="1:18" x14ac:dyDescent="0.2">
      <c r="A4" s="2"/>
      <c r="B4" s="2"/>
      <c r="C4" s="2"/>
      <c r="D4" s="2"/>
      <c r="E4" s="2"/>
      <c r="F4" s="2"/>
      <c r="G4" s="2"/>
      <c r="H4" s="2"/>
      <c r="I4" s="2"/>
      <c r="J4" s="2"/>
      <c r="K4" s="2"/>
      <c r="L4" s="2"/>
      <c r="M4" s="2"/>
      <c r="N4" s="2"/>
      <c r="O4" s="2"/>
      <c r="P4" s="2"/>
      <c r="Q4" s="30"/>
      <c r="R4" s="30"/>
    </row>
    <row r="5" spans="1:18" ht="15.75" x14ac:dyDescent="0.25">
      <c r="A5" s="175" t="s">
        <v>230</v>
      </c>
      <c r="B5" s="175"/>
      <c r="C5" s="175"/>
      <c r="D5" s="175"/>
      <c r="E5" s="175"/>
      <c r="F5" s="30"/>
      <c r="G5" s="30"/>
      <c r="H5" s="30"/>
      <c r="I5" s="30"/>
      <c r="J5" s="30"/>
      <c r="K5" s="30"/>
      <c r="L5" s="30"/>
      <c r="M5" s="30"/>
      <c r="N5" s="30"/>
      <c r="O5" s="30"/>
      <c r="P5" s="30"/>
      <c r="Q5" s="30"/>
      <c r="R5" s="30"/>
    </row>
    <row r="6" spans="1:18" ht="15.75" x14ac:dyDescent="0.25">
      <c r="A6" s="176" t="s">
        <v>229</v>
      </c>
      <c r="B6" s="176"/>
      <c r="C6" s="176"/>
      <c r="D6" s="30"/>
      <c r="E6" s="30"/>
      <c r="F6" s="30"/>
      <c r="G6" s="30"/>
      <c r="H6" s="30"/>
      <c r="I6" s="30"/>
      <c r="J6" s="30"/>
      <c r="K6" s="30"/>
      <c r="L6" s="30"/>
      <c r="M6" s="30"/>
      <c r="N6" s="30"/>
      <c r="O6" s="30"/>
      <c r="P6" s="30"/>
      <c r="Q6" s="30"/>
      <c r="R6" s="30"/>
    </row>
    <row r="7" spans="1:18" ht="15.75" customHeight="1" x14ac:dyDescent="0.25">
      <c r="A7" s="31"/>
      <c r="B7" s="30"/>
      <c r="C7" s="30"/>
      <c r="D7" s="30"/>
      <c r="E7" s="30"/>
      <c r="F7" s="30"/>
      <c r="G7" s="30"/>
      <c r="H7" s="30"/>
      <c r="I7" s="30"/>
      <c r="J7" s="30"/>
      <c r="K7" s="30"/>
      <c r="L7" s="30"/>
      <c r="M7" s="30"/>
      <c r="N7" s="30"/>
      <c r="O7" s="30"/>
      <c r="P7" s="30"/>
      <c r="Q7" s="30"/>
      <c r="R7" s="30"/>
    </row>
    <row r="8" spans="1:18" ht="15.75" customHeight="1" x14ac:dyDescent="0.2">
      <c r="A8" s="53" t="s">
        <v>336</v>
      </c>
      <c r="B8" s="30"/>
      <c r="C8" s="30"/>
      <c r="D8" s="30"/>
      <c r="E8" s="30"/>
      <c r="F8" s="30"/>
      <c r="G8" s="30"/>
      <c r="H8" s="30"/>
      <c r="I8" s="30"/>
      <c r="J8" s="30"/>
      <c r="K8" s="30"/>
      <c r="L8" s="30"/>
      <c r="M8" s="30"/>
      <c r="N8" s="30"/>
      <c r="O8" s="30"/>
      <c r="P8" s="30"/>
      <c r="Q8" s="30"/>
      <c r="R8" s="30"/>
    </row>
    <row r="9" spans="1:18" ht="15.75" customHeight="1" x14ac:dyDescent="0.2">
      <c r="A9" s="167" t="s">
        <v>13</v>
      </c>
      <c r="B9" s="167"/>
      <c r="C9" s="167"/>
      <c r="D9" s="167"/>
      <c r="E9" s="167"/>
      <c r="F9" s="167"/>
      <c r="G9" s="167"/>
      <c r="H9" s="32"/>
      <c r="I9" s="32"/>
      <c r="J9" s="32"/>
      <c r="K9" s="32"/>
      <c r="L9" s="32"/>
      <c r="M9" s="32"/>
      <c r="N9" s="32"/>
      <c r="O9" s="32"/>
      <c r="P9" s="30"/>
      <c r="Q9" s="30"/>
      <c r="R9" s="30"/>
    </row>
    <row r="10" spans="1:18" x14ac:dyDescent="0.2">
      <c r="A10" s="30"/>
      <c r="B10" s="30"/>
      <c r="C10" s="30"/>
      <c r="D10" s="30"/>
      <c r="E10" s="30"/>
      <c r="F10" s="30"/>
      <c r="G10" s="30"/>
      <c r="H10" s="30"/>
      <c r="I10" s="30"/>
      <c r="J10" s="30"/>
      <c r="K10" s="30"/>
      <c r="L10" s="30"/>
      <c r="M10" s="30"/>
      <c r="N10" s="30"/>
      <c r="O10" s="30"/>
      <c r="P10" s="30"/>
      <c r="Q10" s="30"/>
      <c r="R10" s="30"/>
    </row>
    <row r="11" spans="1:18" ht="15.75" x14ac:dyDescent="0.25">
      <c r="A11" s="3" t="s">
        <v>14</v>
      </c>
      <c r="B11" s="4"/>
      <c r="C11" s="4"/>
      <c r="D11" s="4"/>
      <c r="E11" s="4"/>
      <c r="F11" s="4"/>
      <c r="G11" s="4"/>
      <c r="H11" s="4"/>
      <c r="I11" s="4"/>
      <c r="J11" s="4"/>
      <c r="K11" s="4"/>
      <c r="L11" s="4"/>
      <c r="M11" s="4"/>
      <c r="N11" s="4"/>
      <c r="O11" s="4"/>
      <c r="P11" s="4"/>
      <c r="Q11" s="30"/>
      <c r="R11" s="30"/>
    </row>
    <row r="12" spans="1:18" ht="15.75" x14ac:dyDescent="0.25">
      <c r="A12" s="30"/>
      <c r="B12" s="30"/>
      <c r="C12" s="30"/>
      <c r="D12" s="30"/>
      <c r="E12" s="16" t="s">
        <v>27</v>
      </c>
      <c r="F12" s="54"/>
      <c r="G12" s="56"/>
      <c r="H12" s="162"/>
      <c r="I12" s="162"/>
      <c r="J12" s="162"/>
      <c r="K12" s="162"/>
      <c r="L12" s="162"/>
      <c r="M12" s="162"/>
      <c r="N12" s="162"/>
      <c r="O12" s="162"/>
      <c r="P12" s="30"/>
      <c r="Q12" s="30"/>
      <c r="R12" s="30"/>
    </row>
    <row r="13" spans="1:18" ht="31.5" x14ac:dyDescent="0.25">
      <c r="A13" s="30"/>
      <c r="B13" s="30"/>
      <c r="C13" s="30"/>
      <c r="D13" s="30"/>
      <c r="E13" s="34" t="s">
        <v>28</v>
      </c>
      <c r="F13" s="34"/>
      <c r="G13" s="57"/>
      <c r="H13" s="57"/>
      <c r="I13" s="57"/>
      <c r="J13" s="57"/>
      <c r="K13" s="57"/>
      <c r="L13" s="57"/>
      <c r="M13" s="57"/>
      <c r="N13" s="57"/>
      <c r="O13" s="57"/>
      <c r="P13" s="30"/>
      <c r="Q13" s="30"/>
      <c r="R13" s="30"/>
    </row>
    <row r="14" spans="1:18" ht="15.75" x14ac:dyDescent="0.25">
      <c r="A14" s="30"/>
      <c r="B14" s="5" t="s">
        <v>180</v>
      </c>
      <c r="C14" s="6"/>
      <c r="D14" s="6"/>
      <c r="E14" s="6"/>
      <c r="F14" s="6"/>
      <c r="G14" s="6"/>
      <c r="H14" s="6"/>
      <c r="I14" s="6"/>
      <c r="J14" s="6"/>
      <c r="K14" s="6"/>
      <c r="L14" s="6"/>
      <c r="M14" s="6"/>
      <c r="N14" s="6"/>
      <c r="O14" s="6"/>
      <c r="P14" s="6"/>
      <c r="Q14" s="30"/>
      <c r="R14" s="30"/>
    </row>
    <row r="15" spans="1:18" s="8" customFormat="1" ht="6.95" customHeight="1" x14ac:dyDescent="0.25">
      <c r="A15" s="30"/>
      <c r="B15" s="40"/>
      <c r="C15" s="30"/>
      <c r="D15" s="30"/>
      <c r="E15" s="30"/>
      <c r="F15" s="30"/>
      <c r="G15" s="30"/>
      <c r="H15" s="30"/>
      <c r="I15" s="30"/>
      <c r="J15" s="30"/>
      <c r="K15" s="30"/>
      <c r="L15" s="30"/>
      <c r="M15" s="30"/>
      <c r="N15" s="30"/>
      <c r="O15" s="30"/>
      <c r="P15" s="30"/>
      <c r="Q15" s="30"/>
      <c r="R15" s="30"/>
    </row>
    <row r="16" spans="1:18" x14ac:dyDescent="0.2">
      <c r="A16" s="30"/>
      <c r="B16" s="42" t="s">
        <v>162</v>
      </c>
      <c r="C16" s="30" t="s">
        <v>9</v>
      </c>
      <c r="D16" s="30"/>
      <c r="E16" s="124">
        <v>0</v>
      </c>
      <c r="F16" s="38"/>
      <c r="G16" s="59"/>
      <c r="H16" s="30"/>
      <c r="I16" s="59"/>
      <c r="J16" s="37"/>
      <c r="K16" s="59"/>
      <c r="L16" s="30"/>
      <c r="M16" s="59"/>
      <c r="N16" s="37"/>
      <c r="O16" s="59"/>
      <c r="P16" s="30"/>
      <c r="Q16" s="30"/>
      <c r="R16" s="30"/>
    </row>
    <row r="17" spans="1:18" ht="6.95" customHeight="1" x14ac:dyDescent="0.2">
      <c r="A17" s="30"/>
      <c r="B17" s="41"/>
      <c r="C17" s="30"/>
      <c r="D17" s="30"/>
      <c r="E17" s="10"/>
      <c r="F17" s="38"/>
      <c r="G17" s="37"/>
      <c r="H17" s="30"/>
      <c r="I17" s="37"/>
      <c r="J17" s="37"/>
      <c r="K17" s="37"/>
      <c r="L17" s="37"/>
      <c r="M17" s="37"/>
      <c r="N17" s="37"/>
      <c r="O17" s="37"/>
      <c r="P17" s="30"/>
      <c r="Q17" s="30"/>
      <c r="R17" s="30"/>
    </row>
    <row r="18" spans="1:18" x14ac:dyDescent="0.2">
      <c r="A18" s="30"/>
      <c r="B18" s="42" t="s">
        <v>158</v>
      </c>
      <c r="C18" s="30" t="s">
        <v>10</v>
      </c>
      <c r="D18" s="30"/>
      <c r="E18" s="124">
        <v>0</v>
      </c>
      <c r="F18" s="38"/>
      <c r="G18" s="59"/>
      <c r="H18" s="30"/>
      <c r="I18" s="59"/>
      <c r="J18" s="37"/>
      <c r="K18" s="59"/>
      <c r="L18" s="30"/>
      <c r="M18" s="59"/>
      <c r="N18" s="37"/>
      <c r="O18" s="59"/>
      <c r="P18" s="30"/>
      <c r="Q18" s="30"/>
      <c r="R18" s="30"/>
    </row>
    <row r="19" spans="1:18" ht="6.95" customHeight="1" x14ac:dyDescent="0.2">
      <c r="A19" s="30"/>
      <c r="B19" s="42"/>
      <c r="D19" s="30"/>
      <c r="E19" s="10"/>
      <c r="F19" s="38"/>
      <c r="G19" s="38"/>
      <c r="H19" s="30"/>
      <c r="I19" s="38"/>
      <c r="J19" s="30"/>
      <c r="K19" s="38"/>
      <c r="L19" s="30"/>
      <c r="M19" s="38"/>
      <c r="N19" s="38"/>
      <c r="O19" s="38"/>
      <c r="P19" s="30"/>
      <c r="Q19" s="30"/>
      <c r="R19" s="30"/>
    </row>
    <row r="20" spans="1:18" x14ac:dyDescent="0.2">
      <c r="A20" s="30"/>
      <c r="B20" s="42" t="s">
        <v>159</v>
      </c>
      <c r="C20" s="126" t="s">
        <v>12</v>
      </c>
      <c r="D20" s="30"/>
      <c r="E20" s="124">
        <v>0</v>
      </c>
      <c r="F20" s="38"/>
      <c r="G20" s="38"/>
      <c r="H20" s="30"/>
      <c r="I20" s="38"/>
      <c r="J20" s="39"/>
      <c r="K20" s="38"/>
      <c r="L20" s="39"/>
      <c r="M20" s="38"/>
      <c r="N20" s="39"/>
      <c r="O20" s="38"/>
      <c r="P20" s="30"/>
      <c r="Q20" s="30"/>
      <c r="R20" s="30"/>
    </row>
    <row r="21" spans="1:18" ht="6.95" customHeight="1" x14ac:dyDescent="0.2">
      <c r="A21" s="30"/>
      <c r="B21" s="42"/>
      <c r="D21" s="30"/>
      <c r="E21" s="10"/>
      <c r="F21" s="38"/>
      <c r="G21" s="38"/>
      <c r="H21" s="30"/>
      <c r="I21" s="38"/>
      <c r="J21" s="39"/>
      <c r="K21" s="38"/>
      <c r="L21" s="39"/>
      <c r="M21" s="38"/>
      <c r="N21" s="39"/>
      <c r="O21" s="38"/>
      <c r="P21" s="30"/>
      <c r="Q21" s="30"/>
      <c r="R21" s="30"/>
    </row>
    <row r="22" spans="1:18" x14ac:dyDescent="0.2">
      <c r="A22" s="30"/>
      <c r="B22" s="42" t="s">
        <v>160</v>
      </c>
      <c r="C22" s="126" t="s">
        <v>12</v>
      </c>
      <c r="D22" s="30"/>
      <c r="E22" s="124">
        <v>0</v>
      </c>
      <c r="F22" s="38"/>
      <c r="G22" s="38"/>
      <c r="H22" s="30"/>
      <c r="I22" s="38"/>
      <c r="J22" s="39"/>
      <c r="K22" s="38"/>
      <c r="L22" s="39"/>
      <c r="M22" s="38"/>
      <c r="N22" s="39"/>
      <c r="O22" s="38"/>
      <c r="P22" s="30"/>
      <c r="Q22" s="30"/>
      <c r="R22" s="30"/>
    </row>
    <row r="23" spans="1:18" ht="6.95" customHeight="1" x14ac:dyDescent="0.2">
      <c r="A23" s="30"/>
      <c r="B23" s="42"/>
      <c r="C23" s="30"/>
      <c r="D23" s="30"/>
      <c r="E23" s="30"/>
      <c r="F23" s="30"/>
      <c r="G23" s="30"/>
      <c r="H23" s="30"/>
      <c r="I23" s="30"/>
      <c r="J23" s="30"/>
      <c r="K23" s="30"/>
      <c r="L23" s="30"/>
      <c r="M23" s="30"/>
      <c r="N23" s="30"/>
      <c r="O23" s="30"/>
      <c r="P23" s="30"/>
      <c r="Q23" s="30"/>
      <c r="R23" s="30"/>
    </row>
    <row r="24" spans="1:18" ht="15.75" x14ac:dyDescent="0.25">
      <c r="A24" s="30"/>
      <c r="B24" s="42" t="s">
        <v>161</v>
      </c>
      <c r="C24" s="33" t="s">
        <v>18</v>
      </c>
      <c r="D24" s="33"/>
      <c r="E24" s="36">
        <f>SUM(E16:E22)</f>
        <v>0</v>
      </c>
      <c r="F24" s="36"/>
      <c r="G24" s="36"/>
      <c r="H24" s="30"/>
      <c r="I24" s="36"/>
      <c r="J24" s="30"/>
      <c r="K24" s="36"/>
      <c r="L24" s="30"/>
      <c r="M24" s="36"/>
      <c r="N24" s="30"/>
      <c r="O24" s="36"/>
      <c r="P24" s="30"/>
      <c r="Q24" s="30"/>
      <c r="R24" s="30"/>
    </row>
    <row r="25" spans="1:18" ht="15.75" x14ac:dyDescent="0.25">
      <c r="A25" s="30"/>
      <c r="B25" s="42"/>
      <c r="C25" s="33"/>
      <c r="D25" s="33"/>
      <c r="E25" s="36"/>
      <c r="F25" s="36"/>
      <c r="G25" s="36"/>
      <c r="H25" s="30"/>
      <c r="I25" s="36"/>
      <c r="J25" s="30"/>
      <c r="K25" s="36"/>
      <c r="L25" s="30"/>
      <c r="M25" s="36"/>
      <c r="N25" s="30"/>
      <c r="O25" s="36"/>
      <c r="P25" s="30"/>
      <c r="Q25" s="30"/>
      <c r="R25" s="30"/>
    </row>
    <row r="26" spans="1:18" ht="15.75" x14ac:dyDescent="0.25">
      <c r="A26" s="30"/>
      <c r="B26" s="42"/>
      <c r="C26" s="33"/>
      <c r="D26" s="33"/>
      <c r="E26" s="160" t="s">
        <v>8</v>
      </c>
      <c r="F26" s="160"/>
      <c r="G26" s="161"/>
      <c r="H26" s="166" t="s">
        <v>25</v>
      </c>
      <c r="I26" s="154"/>
      <c r="J26" s="154"/>
      <c r="K26" s="154"/>
      <c r="L26" s="166" t="s">
        <v>26</v>
      </c>
      <c r="M26" s="154"/>
      <c r="N26" s="154"/>
      <c r="O26" s="154"/>
      <c r="Q26" s="30"/>
      <c r="R26" s="30"/>
    </row>
    <row r="27" spans="1:18" ht="15.75" x14ac:dyDescent="0.25">
      <c r="A27" s="30"/>
      <c r="B27" s="42"/>
      <c r="C27" s="33"/>
      <c r="D27" s="33"/>
      <c r="E27" s="34" t="s">
        <v>2</v>
      </c>
      <c r="F27" s="34"/>
      <c r="G27" s="34" t="s">
        <v>3</v>
      </c>
      <c r="H27" s="35"/>
      <c r="I27" s="34" t="s">
        <v>4</v>
      </c>
      <c r="J27" s="34"/>
      <c r="K27" s="34" t="s">
        <v>5</v>
      </c>
      <c r="L27" s="35"/>
      <c r="M27" s="34" t="s">
        <v>6</v>
      </c>
      <c r="N27" s="34"/>
      <c r="O27" s="34" t="s">
        <v>7</v>
      </c>
      <c r="P27" s="30"/>
      <c r="Q27" s="30"/>
      <c r="R27" s="30"/>
    </row>
    <row r="28" spans="1:18" ht="15.75" x14ac:dyDescent="0.25">
      <c r="A28" s="30"/>
      <c r="B28" s="5" t="s">
        <v>30</v>
      </c>
      <c r="C28" s="6"/>
      <c r="D28" s="6"/>
      <c r="E28" s="6"/>
      <c r="F28" s="6"/>
      <c r="G28" s="6"/>
      <c r="H28" s="6"/>
      <c r="I28" s="6"/>
      <c r="J28" s="6"/>
      <c r="K28" s="6"/>
      <c r="L28" s="6"/>
      <c r="M28" s="6"/>
      <c r="N28" s="6"/>
      <c r="O28" s="6"/>
      <c r="P28" s="6"/>
      <c r="Q28" s="30"/>
      <c r="R28" s="30"/>
    </row>
    <row r="29" spans="1:18" s="30" customFormat="1" ht="6.95" customHeight="1" x14ac:dyDescent="0.25">
      <c r="B29" s="40"/>
    </row>
    <row r="30" spans="1:18" x14ac:dyDescent="0.2">
      <c r="A30" s="30"/>
      <c r="B30" s="43" t="s">
        <v>170</v>
      </c>
      <c r="C30" s="30" t="s">
        <v>11</v>
      </c>
      <c r="D30" s="30"/>
      <c r="E30" s="124">
        <v>0</v>
      </c>
      <c r="F30" s="15"/>
      <c r="G30" s="124">
        <v>0</v>
      </c>
      <c r="I30" s="124">
        <v>0</v>
      </c>
      <c r="K30" s="124">
        <v>0</v>
      </c>
      <c r="M30" s="124">
        <v>0</v>
      </c>
      <c r="N30" s="10"/>
      <c r="O30" s="124">
        <v>0</v>
      </c>
      <c r="P30" s="30"/>
      <c r="Q30" s="30"/>
      <c r="R30" s="30"/>
    </row>
    <row r="31" spans="1:18" s="30" customFormat="1" ht="6.95" customHeight="1" x14ac:dyDescent="0.2">
      <c r="B31" s="43"/>
      <c r="E31" s="38"/>
      <c r="F31" s="38"/>
      <c r="G31" s="38"/>
      <c r="I31" s="38"/>
      <c r="K31" s="38"/>
      <c r="M31" s="38"/>
      <c r="N31" s="38"/>
      <c r="O31" s="38"/>
    </row>
    <row r="32" spans="1:18" x14ac:dyDescent="0.2">
      <c r="A32" s="30"/>
      <c r="B32" s="43" t="s">
        <v>163</v>
      </c>
      <c r="C32" s="30" t="s">
        <v>29</v>
      </c>
      <c r="D32" s="30"/>
      <c r="E32" s="124">
        <v>0</v>
      </c>
      <c r="F32" s="15"/>
      <c r="G32" s="124">
        <v>0</v>
      </c>
      <c r="I32" s="124">
        <v>0</v>
      </c>
      <c r="K32" s="124">
        <v>0</v>
      </c>
      <c r="M32" s="124">
        <v>0</v>
      </c>
      <c r="N32" s="10"/>
      <c r="O32" s="124">
        <v>0</v>
      </c>
      <c r="P32" s="30"/>
      <c r="Q32" s="30"/>
      <c r="R32" s="30"/>
    </row>
    <row r="33" spans="1:18" s="30" customFormat="1" ht="6.95" customHeight="1" x14ac:dyDescent="0.2">
      <c r="B33" s="43"/>
      <c r="E33" s="38"/>
      <c r="F33" s="38"/>
      <c r="G33" s="38"/>
    </row>
    <row r="34" spans="1:18" ht="15.75" customHeight="1" x14ac:dyDescent="0.2">
      <c r="A34" s="30"/>
      <c r="B34" s="43" t="s">
        <v>164</v>
      </c>
      <c r="C34" s="30" t="s">
        <v>51</v>
      </c>
      <c r="D34" s="30"/>
      <c r="E34" s="124">
        <v>0</v>
      </c>
      <c r="F34" s="15"/>
      <c r="G34" s="124">
        <v>0</v>
      </c>
      <c r="I34" s="124">
        <v>0</v>
      </c>
      <c r="K34" s="124">
        <v>0</v>
      </c>
      <c r="M34" s="124">
        <v>0</v>
      </c>
      <c r="N34" s="10"/>
      <c r="O34" s="124">
        <v>0</v>
      </c>
      <c r="P34" s="30"/>
      <c r="Q34" s="30"/>
      <c r="R34" s="30"/>
    </row>
    <row r="35" spans="1:18" s="30" customFormat="1" ht="6.95" customHeight="1" x14ac:dyDescent="0.2">
      <c r="B35" s="43"/>
      <c r="E35" s="38"/>
      <c r="F35" s="38"/>
      <c r="G35" s="38"/>
      <c r="I35" s="38"/>
      <c r="K35" s="38"/>
      <c r="M35" s="38"/>
      <c r="N35" s="38"/>
      <c r="O35" s="38"/>
    </row>
    <row r="36" spans="1:18" ht="15.75" customHeight="1" x14ac:dyDescent="0.2">
      <c r="A36" s="30"/>
      <c r="B36" s="43" t="s">
        <v>165</v>
      </c>
      <c r="C36" s="30" t="s">
        <v>52</v>
      </c>
      <c r="D36" s="30"/>
      <c r="E36" s="124">
        <v>0</v>
      </c>
      <c r="F36" s="15"/>
      <c r="G36" s="124">
        <v>0</v>
      </c>
      <c r="I36" s="124">
        <v>0</v>
      </c>
      <c r="K36" s="124">
        <v>0</v>
      </c>
      <c r="M36" s="124">
        <v>0</v>
      </c>
      <c r="N36" s="10"/>
      <c r="O36" s="124">
        <v>0</v>
      </c>
      <c r="P36" s="30"/>
      <c r="Q36" s="30"/>
      <c r="R36" s="30"/>
    </row>
    <row r="37" spans="1:18" s="30" customFormat="1" ht="6.95" customHeight="1" x14ac:dyDescent="0.2">
      <c r="B37" s="43"/>
      <c r="E37" s="38"/>
      <c r="F37" s="38"/>
      <c r="G37" s="38"/>
    </row>
    <row r="38" spans="1:18" ht="15.75" customHeight="1" x14ac:dyDescent="0.2">
      <c r="A38" s="30"/>
      <c r="B38" s="43" t="s">
        <v>166</v>
      </c>
      <c r="C38" s="30" t="s">
        <v>53</v>
      </c>
      <c r="D38" s="30"/>
      <c r="E38" s="124">
        <v>0</v>
      </c>
      <c r="F38" s="15"/>
      <c r="G38" s="124">
        <v>0</v>
      </c>
      <c r="I38" s="124">
        <v>0</v>
      </c>
      <c r="K38" s="124">
        <v>0</v>
      </c>
      <c r="M38" s="124">
        <v>0</v>
      </c>
      <c r="N38" s="10"/>
      <c r="O38" s="124">
        <v>0</v>
      </c>
      <c r="P38" s="30"/>
      <c r="Q38" s="30"/>
      <c r="R38" s="30"/>
    </row>
    <row r="39" spans="1:18" s="30" customFormat="1" ht="6.95" customHeight="1" x14ac:dyDescent="0.2">
      <c r="B39" s="43"/>
      <c r="E39" s="38"/>
      <c r="F39" s="38"/>
      <c r="G39" s="38"/>
    </row>
    <row r="40" spans="1:18" x14ac:dyDescent="0.2">
      <c r="A40" s="30"/>
      <c r="B40" s="43" t="s">
        <v>167</v>
      </c>
      <c r="C40" s="126" t="s">
        <v>12</v>
      </c>
      <c r="D40" s="8"/>
      <c r="E40" s="124">
        <v>0</v>
      </c>
      <c r="F40" s="15"/>
      <c r="G40" s="124">
        <v>0</v>
      </c>
      <c r="I40" s="124">
        <v>0</v>
      </c>
      <c r="K40" s="124">
        <v>0</v>
      </c>
      <c r="M40" s="124">
        <v>0</v>
      </c>
      <c r="N40" s="10"/>
      <c r="O40" s="124">
        <v>0</v>
      </c>
      <c r="P40" s="30"/>
      <c r="Q40" s="30"/>
      <c r="R40" s="30"/>
    </row>
    <row r="41" spans="1:18" s="30" customFormat="1" ht="6.95" customHeight="1" x14ac:dyDescent="0.2">
      <c r="B41" s="43"/>
      <c r="E41" s="38"/>
      <c r="F41" s="38"/>
      <c r="G41" s="38"/>
      <c r="I41" s="38"/>
      <c r="J41" s="39"/>
      <c r="K41" s="38"/>
      <c r="L41" s="39"/>
      <c r="M41" s="38"/>
      <c r="N41" s="39"/>
      <c r="O41" s="38"/>
    </row>
    <row r="42" spans="1:18" x14ac:dyDescent="0.2">
      <c r="A42" s="30"/>
      <c r="B42" s="43" t="s">
        <v>168</v>
      </c>
      <c r="C42" s="126" t="s">
        <v>12</v>
      </c>
      <c r="D42" s="8"/>
      <c r="E42" s="124">
        <v>0</v>
      </c>
      <c r="F42" s="15"/>
      <c r="G42" s="124">
        <v>0</v>
      </c>
      <c r="I42" s="124">
        <v>0</v>
      </c>
      <c r="K42" s="124">
        <v>0</v>
      </c>
      <c r="M42" s="124">
        <v>0</v>
      </c>
      <c r="N42" s="10"/>
      <c r="O42" s="124">
        <v>0</v>
      </c>
      <c r="P42" s="30"/>
      <c r="Q42" s="30"/>
      <c r="R42" s="30"/>
    </row>
    <row r="43" spans="1:18" ht="6.95" customHeight="1" x14ac:dyDescent="0.25">
      <c r="A43" s="40"/>
      <c r="B43" s="43"/>
      <c r="C43" s="30"/>
      <c r="D43" s="30"/>
      <c r="E43" s="30"/>
      <c r="F43" s="30"/>
      <c r="G43" s="30"/>
      <c r="H43" s="30"/>
      <c r="I43" s="30"/>
      <c r="J43" s="30"/>
      <c r="K43" s="30"/>
      <c r="L43" s="30"/>
      <c r="M43" s="30"/>
      <c r="N43" s="30"/>
      <c r="O43" s="30"/>
      <c r="P43" s="30"/>
      <c r="Q43" s="30"/>
      <c r="R43" s="30"/>
    </row>
    <row r="44" spans="1:18" ht="15.75" x14ac:dyDescent="0.25">
      <c r="A44" s="30"/>
      <c r="B44" s="43" t="s">
        <v>169</v>
      </c>
      <c r="C44" s="33" t="s">
        <v>31</v>
      </c>
      <c r="D44" s="33"/>
      <c r="E44" s="36">
        <f>SUM(E30:E42)</f>
        <v>0</v>
      </c>
      <c r="F44" s="36"/>
      <c r="G44" s="36">
        <f>SUM(G30:G42)</f>
        <v>0</v>
      </c>
      <c r="H44" s="30"/>
      <c r="I44" s="36">
        <f>SUM(I30:I42)</f>
        <v>0</v>
      </c>
      <c r="J44" s="30"/>
      <c r="K44" s="36">
        <f>SUM(K30:K42)</f>
        <v>0</v>
      </c>
      <c r="L44" s="30"/>
      <c r="M44" s="36">
        <f>SUM(M30:M42)</f>
        <v>0</v>
      </c>
      <c r="N44" s="30"/>
      <c r="O44" s="36">
        <f>SUM(O30:O42)</f>
        <v>0</v>
      </c>
      <c r="P44" s="30"/>
      <c r="Q44" s="30"/>
      <c r="R44" s="30"/>
    </row>
    <row r="45" spans="1:18" ht="15.75" x14ac:dyDescent="0.25">
      <c r="A45" s="30"/>
      <c r="B45" s="43"/>
      <c r="C45" s="33"/>
      <c r="D45" s="33"/>
      <c r="E45" s="36"/>
      <c r="F45" s="36"/>
      <c r="G45" s="36"/>
      <c r="H45" s="30"/>
      <c r="I45" s="36"/>
      <c r="J45" s="30"/>
      <c r="K45" s="36"/>
      <c r="L45" s="30"/>
      <c r="M45" s="36"/>
      <c r="N45" s="30"/>
      <c r="O45" s="36"/>
      <c r="P45" s="30"/>
      <c r="Q45" s="30"/>
      <c r="R45" s="30"/>
    </row>
    <row r="46" spans="1:18" ht="15.75" x14ac:dyDescent="0.25">
      <c r="A46" s="27" t="s">
        <v>231</v>
      </c>
      <c r="B46" s="27"/>
      <c r="C46" s="27"/>
      <c r="D46" s="4"/>
      <c r="E46" s="4"/>
      <c r="F46" s="4"/>
      <c r="G46" s="4"/>
      <c r="H46" s="4"/>
      <c r="I46" s="4"/>
      <c r="J46" s="4"/>
      <c r="K46" s="4"/>
      <c r="L46" s="4"/>
      <c r="M46" s="4"/>
      <c r="N46" s="4"/>
      <c r="O46" s="4"/>
      <c r="P46" s="4"/>
      <c r="Q46" s="30"/>
      <c r="R46" s="30"/>
    </row>
    <row r="47" spans="1:18" ht="15.75" x14ac:dyDescent="0.25">
      <c r="A47" s="30"/>
      <c r="B47" s="30"/>
      <c r="C47" s="30"/>
      <c r="D47" s="30"/>
      <c r="E47" s="160" t="s">
        <v>8</v>
      </c>
      <c r="F47" s="160"/>
      <c r="G47" s="161"/>
      <c r="H47" s="166" t="s">
        <v>25</v>
      </c>
      <c r="I47" s="154"/>
      <c r="J47" s="154"/>
      <c r="K47" s="154"/>
      <c r="L47" s="166" t="s">
        <v>26</v>
      </c>
      <c r="M47" s="154"/>
      <c r="N47" s="154"/>
      <c r="O47" s="154"/>
      <c r="Q47" s="30"/>
      <c r="R47" s="30"/>
    </row>
    <row r="48" spans="1:18" ht="15.75" x14ac:dyDescent="0.25">
      <c r="A48" s="30"/>
      <c r="B48" s="30"/>
      <c r="C48" s="30"/>
      <c r="D48" s="30"/>
      <c r="E48" s="34" t="s">
        <v>2</v>
      </c>
      <c r="F48" s="34"/>
      <c r="G48" s="34" t="s">
        <v>3</v>
      </c>
      <c r="H48" s="35"/>
      <c r="I48" s="34" t="s">
        <v>4</v>
      </c>
      <c r="J48" s="34"/>
      <c r="K48" s="34" t="s">
        <v>5</v>
      </c>
      <c r="L48" s="35"/>
      <c r="M48" s="34" t="s">
        <v>6</v>
      </c>
      <c r="N48" s="34"/>
      <c r="O48" s="34" t="s">
        <v>7</v>
      </c>
      <c r="P48" s="30"/>
      <c r="Q48" s="30"/>
      <c r="R48" s="30"/>
    </row>
    <row r="49" spans="1:18" ht="15.75" x14ac:dyDescent="0.25">
      <c r="A49" s="30"/>
      <c r="B49" s="178" t="s">
        <v>133</v>
      </c>
      <c r="C49" s="178"/>
      <c r="D49" s="178"/>
      <c r="E49" s="178"/>
      <c r="F49" s="178"/>
      <c r="G49" s="178"/>
      <c r="H49" s="178"/>
      <c r="I49" s="178"/>
      <c r="J49" s="178"/>
      <c r="K49" s="178"/>
      <c r="L49" s="178"/>
      <c r="M49" s="178"/>
      <c r="N49" s="178"/>
      <c r="O49" s="178"/>
      <c r="P49" s="178"/>
      <c r="Q49" s="30"/>
      <c r="R49" s="30"/>
    </row>
    <row r="50" spans="1:18" s="8" customFormat="1" ht="6.95" customHeight="1" x14ac:dyDescent="0.25">
      <c r="A50" s="30"/>
      <c r="B50" s="40"/>
      <c r="C50" s="30"/>
      <c r="D50" s="30"/>
      <c r="E50" s="30"/>
      <c r="F50" s="30"/>
      <c r="G50" s="30"/>
      <c r="H50" s="30"/>
      <c r="I50" s="30"/>
      <c r="J50" s="30"/>
      <c r="K50" s="30"/>
      <c r="L50" s="30"/>
      <c r="M50" s="30"/>
      <c r="N50" s="30"/>
      <c r="O50" s="30"/>
      <c r="P50" s="30"/>
      <c r="Q50" s="30"/>
      <c r="R50" s="30"/>
    </row>
    <row r="51" spans="1:18" s="8" customFormat="1" ht="15.75" x14ac:dyDescent="0.25">
      <c r="A51" s="30"/>
      <c r="B51" s="40"/>
      <c r="C51" s="49" t="s">
        <v>181</v>
      </c>
      <c r="D51" s="48"/>
      <c r="E51" s="52">
        <v>1756</v>
      </c>
      <c r="F51" s="51"/>
      <c r="G51" s="52">
        <f>SUM(E51*1.01)</f>
        <v>1773.56</v>
      </c>
      <c r="H51" s="51"/>
      <c r="I51" s="52">
        <f>SUM(G51*1.01)</f>
        <v>1791.2955999999999</v>
      </c>
      <c r="J51" s="51"/>
      <c r="K51" s="52">
        <f>SUM(I51*1.01)</f>
        <v>1809.208556</v>
      </c>
      <c r="L51" s="51"/>
      <c r="M51" s="52">
        <f>SUM(K51*1.01)</f>
        <v>1827.30064156</v>
      </c>
      <c r="N51" s="51"/>
      <c r="O51" s="52">
        <f>SUM(M51*1.01)</f>
        <v>1845.5736479756001</v>
      </c>
      <c r="P51" s="30"/>
      <c r="Q51" s="30"/>
      <c r="R51" s="30"/>
    </row>
    <row r="52" spans="1:18" s="8" customFormat="1" ht="6.95" customHeight="1" x14ac:dyDescent="0.25">
      <c r="A52" s="30"/>
      <c r="B52" s="40"/>
      <c r="C52" s="68"/>
      <c r="D52" s="48"/>
      <c r="E52" s="52"/>
      <c r="F52" s="51"/>
      <c r="G52" s="52"/>
      <c r="H52" s="51"/>
      <c r="I52" s="52"/>
      <c r="J52" s="51"/>
      <c r="K52" s="52"/>
      <c r="L52" s="51"/>
      <c r="M52" s="52"/>
      <c r="N52" s="51"/>
      <c r="O52" s="52"/>
      <c r="P52" s="30"/>
      <c r="Q52" s="30"/>
      <c r="R52" s="30"/>
    </row>
    <row r="53" spans="1:18" s="8" customFormat="1" x14ac:dyDescent="0.2">
      <c r="A53" s="30"/>
      <c r="B53" s="43" t="s">
        <v>171</v>
      </c>
      <c r="C53" s="30" t="s">
        <v>134</v>
      </c>
      <c r="D53" s="30"/>
      <c r="E53" s="124">
        <v>0</v>
      </c>
      <c r="F53" s="15"/>
      <c r="G53" s="124">
        <v>0</v>
      </c>
      <c r="H53" s="1"/>
      <c r="I53" s="124">
        <v>0</v>
      </c>
      <c r="J53" s="1"/>
      <c r="K53" s="124">
        <v>0</v>
      </c>
      <c r="L53" s="1"/>
      <c r="M53" s="124">
        <v>0</v>
      </c>
      <c r="N53" s="10"/>
      <c r="O53" s="124">
        <v>0</v>
      </c>
      <c r="Q53" s="30"/>
      <c r="R53" s="30"/>
    </row>
    <row r="54" spans="1:18" s="8" customFormat="1" ht="15.75" x14ac:dyDescent="0.25">
      <c r="A54" s="30"/>
      <c r="B54" s="40"/>
      <c r="C54" s="49"/>
      <c r="D54" s="48"/>
      <c r="E54" s="52"/>
      <c r="F54" s="51"/>
      <c r="G54" s="52"/>
      <c r="H54" s="51"/>
      <c r="I54" s="52"/>
      <c r="J54" s="51"/>
      <c r="K54" s="52"/>
      <c r="L54" s="51"/>
      <c r="M54" s="52"/>
      <c r="N54" s="51"/>
      <c r="O54" s="52"/>
      <c r="P54" s="30"/>
      <c r="Q54" s="30"/>
      <c r="R54" s="30"/>
    </row>
    <row r="55" spans="1:18" s="8" customFormat="1" ht="15.75" x14ac:dyDescent="0.25">
      <c r="A55" s="30"/>
      <c r="B55" s="178" t="s">
        <v>193</v>
      </c>
      <c r="C55" s="178"/>
      <c r="D55" s="178"/>
      <c r="E55" s="178"/>
      <c r="F55" s="178"/>
      <c r="G55" s="178"/>
      <c r="H55" s="178"/>
      <c r="I55" s="178"/>
      <c r="J55" s="178"/>
      <c r="K55" s="178"/>
      <c r="L55" s="178"/>
      <c r="M55" s="178"/>
      <c r="N55" s="178"/>
      <c r="O55" s="178"/>
      <c r="P55" s="178"/>
      <c r="Q55" s="30"/>
      <c r="R55" s="30"/>
    </row>
    <row r="56" spans="1:18" s="8" customFormat="1" ht="6.95" customHeight="1" x14ac:dyDescent="0.25">
      <c r="A56" s="30"/>
      <c r="B56" s="40"/>
      <c r="C56" s="30"/>
      <c r="D56" s="30"/>
      <c r="E56" s="30"/>
      <c r="F56" s="30"/>
      <c r="G56" s="30"/>
      <c r="H56" s="30"/>
      <c r="I56" s="30"/>
      <c r="J56" s="30"/>
      <c r="K56" s="30"/>
      <c r="L56" s="30"/>
      <c r="M56" s="30"/>
      <c r="N56" s="30"/>
      <c r="O56" s="30"/>
      <c r="P56" s="30"/>
      <c r="Q56" s="30"/>
      <c r="R56" s="30"/>
    </row>
    <row r="57" spans="1:18" s="8" customFormat="1" ht="15.75" x14ac:dyDescent="0.25">
      <c r="A57" s="30"/>
      <c r="B57" s="40"/>
      <c r="C57" s="49" t="s">
        <v>181</v>
      </c>
      <c r="D57" s="48"/>
      <c r="E57" s="52">
        <v>582</v>
      </c>
      <c r="F57" s="51"/>
      <c r="G57" s="52">
        <f>SUM(E57*1.01)</f>
        <v>587.82000000000005</v>
      </c>
      <c r="H57" s="51"/>
      <c r="I57" s="52">
        <f>SUM(G57*1.01)</f>
        <v>593.69820000000004</v>
      </c>
      <c r="J57" s="51"/>
      <c r="K57" s="52">
        <f>SUM(I57*1.01)</f>
        <v>599.6351820000001</v>
      </c>
      <c r="L57" s="51"/>
      <c r="M57" s="52">
        <f>SUM(K57*1.01)</f>
        <v>605.63153382000007</v>
      </c>
      <c r="N57" s="51"/>
      <c r="O57" s="52">
        <f>SUM(M57*1.01)</f>
        <v>611.68784915820004</v>
      </c>
      <c r="P57" s="30"/>
      <c r="Q57" s="30"/>
      <c r="R57" s="30"/>
    </row>
    <row r="58" spans="1:18" s="8" customFormat="1" ht="6.95" customHeight="1" x14ac:dyDescent="0.25">
      <c r="A58" s="30"/>
      <c r="B58" s="40"/>
      <c r="C58" s="68"/>
      <c r="D58" s="48"/>
      <c r="E58" s="17"/>
      <c r="F58" s="51"/>
      <c r="G58" s="52"/>
      <c r="H58" s="51"/>
      <c r="I58" s="52"/>
      <c r="J58" s="51"/>
      <c r="K58" s="52"/>
      <c r="L58" s="51"/>
      <c r="M58" s="52"/>
      <c r="N58" s="51"/>
      <c r="O58" s="52"/>
      <c r="P58" s="30"/>
      <c r="Q58" s="30"/>
      <c r="R58" s="30"/>
    </row>
    <row r="59" spans="1:18" s="8" customFormat="1" x14ac:dyDescent="0.2">
      <c r="A59" s="30"/>
      <c r="B59" s="43" t="s">
        <v>136</v>
      </c>
      <c r="C59" s="30" t="s">
        <v>135</v>
      </c>
      <c r="D59" s="30"/>
      <c r="E59" s="124">
        <v>0</v>
      </c>
      <c r="F59" s="15"/>
      <c r="G59" s="124">
        <v>0</v>
      </c>
      <c r="H59" s="1"/>
      <c r="I59" s="124">
        <v>0</v>
      </c>
      <c r="J59" s="1"/>
      <c r="K59" s="124">
        <v>0</v>
      </c>
      <c r="L59" s="1"/>
      <c r="M59" s="124">
        <v>0</v>
      </c>
      <c r="N59" s="10"/>
      <c r="O59" s="124">
        <v>0</v>
      </c>
      <c r="Q59" s="30"/>
      <c r="R59" s="30"/>
    </row>
    <row r="60" spans="1:18" s="8" customFormat="1" ht="15.75" customHeight="1" x14ac:dyDescent="0.25">
      <c r="A60" s="30"/>
      <c r="B60" s="40"/>
      <c r="C60" s="49"/>
      <c r="D60" s="48"/>
      <c r="E60" s="52"/>
      <c r="F60" s="51"/>
      <c r="G60" s="52"/>
      <c r="H60" s="51"/>
      <c r="I60" s="52"/>
      <c r="J60" s="51"/>
      <c r="K60" s="52"/>
      <c r="L60" s="51"/>
      <c r="M60" s="52"/>
      <c r="N60" s="51"/>
      <c r="O60" s="52"/>
      <c r="P60" s="30"/>
      <c r="Q60" s="30"/>
      <c r="R60" s="30"/>
    </row>
    <row r="61" spans="1:18" s="8" customFormat="1" ht="15.75" customHeight="1" x14ac:dyDescent="0.25">
      <c r="A61" s="30"/>
      <c r="B61" s="178" t="s">
        <v>232</v>
      </c>
      <c r="C61" s="178"/>
      <c r="D61" s="178"/>
      <c r="E61" s="178"/>
      <c r="F61" s="178"/>
      <c r="G61" s="178"/>
      <c r="H61" s="178"/>
      <c r="I61" s="178"/>
      <c r="J61" s="178"/>
      <c r="K61" s="178"/>
      <c r="L61" s="178"/>
      <c r="M61" s="178"/>
      <c r="N61" s="178"/>
      <c r="O61" s="178"/>
      <c r="P61" s="178"/>
      <c r="Q61" s="30"/>
      <c r="R61" s="30"/>
    </row>
    <row r="62" spans="1:18" s="8" customFormat="1" ht="6.95" customHeight="1" x14ac:dyDescent="0.25">
      <c r="A62" s="30"/>
      <c r="B62" s="40"/>
      <c r="C62" s="49"/>
      <c r="D62" s="48"/>
      <c r="E62" s="52"/>
      <c r="F62" s="51"/>
      <c r="G62" s="52"/>
      <c r="H62" s="51"/>
      <c r="I62" s="52"/>
      <c r="J62" s="51"/>
      <c r="K62" s="52"/>
      <c r="L62" s="51"/>
      <c r="M62" s="52"/>
      <c r="N62" s="51"/>
      <c r="O62" s="52"/>
      <c r="P62" s="30"/>
      <c r="Q62" s="30"/>
      <c r="R62" s="30"/>
    </row>
    <row r="63" spans="1:18" s="8" customFormat="1" ht="15.75" customHeight="1" x14ac:dyDescent="0.25">
      <c r="A63" s="30"/>
      <c r="B63" s="43" t="s">
        <v>137</v>
      </c>
      <c r="C63" s="70" t="s">
        <v>312</v>
      </c>
      <c r="D63" s="48"/>
      <c r="E63" s="112">
        <f>SUM(E53+E59)</f>
        <v>0</v>
      </c>
      <c r="F63" s="43"/>
      <c r="G63" s="112">
        <f>SUM(G53+G59)</f>
        <v>0</v>
      </c>
      <c r="H63" s="43"/>
      <c r="I63" s="112">
        <f>SUM(I53+I59)</f>
        <v>0</v>
      </c>
      <c r="J63" s="43"/>
      <c r="K63" s="112">
        <f>SUM(K53+K59)</f>
        <v>0</v>
      </c>
      <c r="L63" s="43"/>
      <c r="M63" s="112">
        <f>SUM(M53+M59)</f>
        <v>0</v>
      </c>
      <c r="N63" s="43"/>
      <c r="O63" s="112">
        <f>SUM(O53+O59)</f>
        <v>0</v>
      </c>
      <c r="P63" s="30"/>
      <c r="Q63" s="30"/>
      <c r="R63" s="30"/>
    </row>
    <row r="64" spans="1:18" s="8" customFormat="1" ht="15.75" x14ac:dyDescent="0.25">
      <c r="A64" s="30"/>
      <c r="B64" s="40"/>
      <c r="C64" s="70"/>
      <c r="D64" s="48"/>
      <c r="E64" s="52"/>
      <c r="F64" s="51"/>
      <c r="G64" s="52"/>
      <c r="H64" s="51"/>
      <c r="I64" s="52"/>
      <c r="J64" s="51"/>
      <c r="K64" s="52"/>
      <c r="L64" s="51"/>
      <c r="M64" s="52"/>
      <c r="N64" s="51"/>
      <c r="O64" s="52"/>
      <c r="P64" s="30"/>
      <c r="Q64" s="30"/>
      <c r="R64" s="30"/>
    </row>
    <row r="65" spans="1:18" ht="15.75" x14ac:dyDescent="0.25">
      <c r="A65" s="30"/>
      <c r="B65" s="43"/>
      <c r="C65" s="30"/>
      <c r="D65" s="30"/>
      <c r="E65" s="154" t="s">
        <v>130</v>
      </c>
      <c r="F65" s="154"/>
      <c r="G65" s="154"/>
      <c r="H65" s="19"/>
      <c r="I65" s="154" t="s">
        <v>64</v>
      </c>
      <c r="J65" s="154"/>
      <c r="K65" s="154"/>
      <c r="L65" s="19"/>
      <c r="M65" s="154" t="s">
        <v>68</v>
      </c>
      <c r="N65" s="154"/>
      <c r="O65" s="154"/>
      <c r="P65" s="30"/>
      <c r="Q65" s="30"/>
      <c r="R65" s="30"/>
    </row>
    <row r="66" spans="1:18" x14ac:dyDescent="0.2">
      <c r="A66" s="30"/>
      <c r="B66" s="43"/>
      <c r="C66" s="30"/>
      <c r="D66" s="30"/>
      <c r="E66" s="155" t="s">
        <v>35</v>
      </c>
      <c r="F66" s="155"/>
      <c r="G66" s="155"/>
      <c r="H66" s="60"/>
      <c r="I66" s="155" t="s">
        <v>66</v>
      </c>
      <c r="J66" s="155"/>
      <c r="K66" s="155"/>
      <c r="L66" s="60"/>
      <c r="M66" s="155" t="s">
        <v>91</v>
      </c>
      <c r="N66" s="155"/>
      <c r="O66" s="155"/>
      <c r="P66" s="30"/>
      <c r="Q66" s="30"/>
      <c r="R66" s="30"/>
    </row>
    <row r="67" spans="1:18" ht="15.75" x14ac:dyDescent="0.25">
      <c r="A67" s="30"/>
      <c r="B67" s="5" t="s">
        <v>34</v>
      </c>
      <c r="C67" s="6"/>
      <c r="D67" s="6"/>
      <c r="E67" s="6"/>
      <c r="F67" s="6"/>
      <c r="G67" s="6"/>
      <c r="H67" s="6"/>
      <c r="I67" s="6"/>
      <c r="J67" s="6"/>
      <c r="K67" s="6"/>
      <c r="L67" s="6"/>
      <c r="M67" s="6"/>
      <c r="N67" s="6"/>
      <c r="O67" s="6"/>
      <c r="P67" s="6"/>
      <c r="Q67" s="30"/>
      <c r="R67" s="30"/>
    </row>
    <row r="68" spans="1:18" s="30" customFormat="1" ht="6.95" customHeight="1" x14ac:dyDescent="0.2">
      <c r="B68" s="43"/>
      <c r="E68" s="168"/>
      <c r="F68" s="168"/>
      <c r="G68" s="168"/>
      <c r="I68" s="38"/>
      <c r="K68" s="38"/>
      <c r="M68" s="38"/>
      <c r="N68" s="38"/>
      <c r="O68" s="38"/>
    </row>
    <row r="69" spans="1:18" x14ac:dyDescent="0.2">
      <c r="A69" s="30"/>
      <c r="B69" s="43" t="s">
        <v>138</v>
      </c>
      <c r="C69" s="30" t="s">
        <v>41</v>
      </c>
      <c r="D69" s="30"/>
      <c r="E69" s="156" t="s">
        <v>74</v>
      </c>
      <c r="F69" s="156"/>
      <c r="G69" s="156"/>
      <c r="H69" s="20"/>
      <c r="I69" s="156" t="s">
        <v>74</v>
      </c>
      <c r="J69" s="156"/>
      <c r="K69" s="156"/>
      <c r="L69" s="8"/>
      <c r="M69" s="124">
        <v>0</v>
      </c>
      <c r="N69" s="18"/>
      <c r="O69" s="123" t="s">
        <v>74</v>
      </c>
      <c r="P69" s="30"/>
      <c r="Q69" s="30"/>
      <c r="R69" s="30"/>
    </row>
    <row r="70" spans="1:18" s="30" customFormat="1" ht="6.95" customHeight="1" x14ac:dyDescent="0.2">
      <c r="B70" s="43"/>
      <c r="E70" s="64"/>
      <c r="F70" s="64"/>
      <c r="G70" s="64"/>
      <c r="H70" s="61"/>
      <c r="I70" s="64"/>
      <c r="J70" s="61"/>
      <c r="K70" s="64"/>
      <c r="M70" s="63"/>
      <c r="N70" s="38"/>
      <c r="O70" s="62"/>
    </row>
    <row r="71" spans="1:18" x14ac:dyDescent="0.2">
      <c r="A71" s="30"/>
      <c r="B71" s="43" t="s">
        <v>139</v>
      </c>
      <c r="C71" s="30" t="s">
        <v>36</v>
      </c>
      <c r="D71" s="30"/>
      <c r="E71" s="156" t="s">
        <v>74</v>
      </c>
      <c r="F71" s="156"/>
      <c r="G71" s="156"/>
      <c r="H71" s="20"/>
      <c r="I71" s="156" t="s">
        <v>74</v>
      </c>
      <c r="J71" s="156"/>
      <c r="K71" s="156"/>
      <c r="L71" s="8"/>
      <c r="M71" s="124">
        <v>0</v>
      </c>
      <c r="N71" s="15"/>
      <c r="O71" s="123" t="s">
        <v>74</v>
      </c>
      <c r="P71" s="30"/>
      <c r="Q71" s="30"/>
      <c r="R71" s="30"/>
    </row>
    <row r="72" spans="1:18" s="30" customFormat="1" ht="6.95" customHeight="1" x14ac:dyDescent="0.2">
      <c r="B72" s="43"/>
      <c r="E72" s="64"/>
      <c r="F72" s="64"/>
      <c r="G72" s="64"/>
      <c r="H72" s="61"/>
      <c r="I72" s="64"/>
      <c r="J72" s="61"/>
      <c r="K72" s="64"/>
      <c r="M72" s="63"/>
      <c r="N72" s="38"/>
      <c r="O72" s="62"/>
    </row>
    <row r="73" spans="1:18" x14ac:dyDescent="0.2">
      <c r="A73" s="30"/>
      <c r="B73" s="43" t="s">
        <v>140</v>
      </c>
      <c r="C73" s="30" t="s">
        <v>37</v>
      </c>
      <c r="D73" s="30"/>
      <c r="E73" s="156" t="s">
        <v>74</v>
      </c>
      <c r="F73" s="156"/>
      <c r="G73" s="156"/>
      <c r="H73" s="20"/>
      <c r="I73" s="156" t="s">
        <v>74</v>
      </c>
      <c r="J73" s="156"/>
      <c r="K73" s="156"/>
      <c r="L73" s="8"/>
      <c r="M73" s="124">
        <v>0</v>
      </c>
      <c r="N73" s="15"/>
      <c r="O73" s="123" t="s">
        <v>74</v>
      </c>
      <c r="P73" s="30"/>
      <c r="Q73" s="30"/>
      <c r="R73" s="30"/>
    </row>
    <row r="74" spans="1:18" s="30" customFormat="1" ht="6.95" customHeight="1" x14ac:dyDescent="0.2">
      <c r="B74" s="43"/>
      <c r="E74" s="61"/>
      <c r="F74" s="61"/>
      <c r="G74" s="61"/>
      <c r="H74" s="61"/>
      <c r="I74" s="61"/>
      <c r="J74" s="61"/>
      <c r="K74" s="61"/>
      <c r="M74" s="63"/>
      <c r="N74" s="38"/>
      <c r="O74" s="62"/>
    </row>
    <row r="75" spans="1:18" x14ac:dyDescent="0.2">
      <c r="A75" s="30"/>
      <c r="B75" s="43" t="s">
        <v>141</v>
      </c>
      <c r="C75" s="30" t="s">
        <v>38</v>
      </c>
      <c r="D75" s="30"/>
      <c r="E75" s="156" t="s">
        <v>74</v>
      </c>
      <c r="F75" s="156"/>
      <c r="G75" s="156"/>
      <c r="H75" s="20"/>
      <c r="I75" s="156" t="s">
        <v>74</v>
      </c>
      <c r="J75" s="156"/>
      <c r="K75" s="156"/>
      <c r="L75" s="8"/>
      <c r="M75" s="124">
        <v>0</v>
      </c>
      <c r="N75" s="15"/>
      <c r="O75" s="123" t="s">
        <v>74</v>
      </c>
      <c r="P75" s="30"/>
      <c r="Q75" s="30"/>
      <c r="R75" s="30"/>
    </row>
    <row r="76" spans="1:18" s="30" customFormat="1" ht="6.95" customHeight="1" x14ac:dyDescent="0.2">
      <c r="B76" s="43"/>
      <c r="E76" s="65"/>
      <c r="F76" s="65"/>
      <c r="G76" s="65"/>
      <c r="H76" s="61"/>
      <c r="I76" s="64"/>
      <c r="J76" s="61"/>
      <c r="K76" s="64"/>
      <c r="M76" s="63"/>
      <c r="N76" s="38"/>
      <c r="O76" s="62"/>
    </row>
    <row r="77" spans="1:18" ht="15.75" customHeight="1" x14ac:dyDescent="0.2">
      <c r="A77" s="30"/>
      <c r="B77" s="43" t="s">
        <v>142</v>
      </c>
      <c r="C77" s="30" t="s">
        <v>215</v>
      </c>
      <c r="D77" s="30"/>
      <c r="E77" s="156" t="s">
        <v>74</v>
      </c>
      <c r="F77" s="156"/>
      <c r="G77" s="156"/>
      <c r="H77" s="20"/>
      <c r="I77" s="156" t="s">
        <v>74</v>
      </c>
      <c r="J77" s="156"/>
      <c r="K77" s="156"/>
      <c r="L77" s="8"/>
      <c r="M77" s="124">
        <v>0</v>
      </c>
      <c r="N77" s="15"/>
      <c r="O77" s="123" t="s">
        <v>74</v>
      </c>
      <c r="P77" s="30"/>
      <c r="Q77" s="30"/>
      <c r="R77" s="30"/>
    </row>
    <row r="78" spans="1:18" s="30" customFormat="1" ht="6.95" customHeight="1" x14ac:dyDescent="0.2">
      <c r="B78" s="43"/>
      <c r="E78" s="65"/>
      <c r="F78" s="65"/>
      <c r="G78" s="65"/>
      <c r="H78" s="61"/>
      <c r="I78" s="64"/>
      <c r="J78" s="61"/>
      <c r="K78" s="64"/>
      <c r="M78" s="63"/>
      <c r="N78" s="38"/>
      <c r="O78" s="62"/>
    </row>
    <row r="79" spans="1:18" x14ac:dyDescent="0.2">
      <c r="A79" s="30"/>
      <c r="B79" s="43" t="s">
        <v>143</v>
      </c>
      <c r="C79" s="30" t="s">
        <v>61</v>
      </c>
      <c r="D79" s="30"/>
      <c r="E79" s="156" t="s">
        <v>74</v>
      </c>
      <c r="F79" s="156"/>
      <c r="G79" s="156"/>
      <c r="H79" s="20"/>
      <c r="I79" s="156" t="s">
        <v>74</v>
      </c>
      <c r="J79" s="156"/>
      <c r="K79" s="156"/>
      <c r="L79" s="8"/>
      <c r="M79" s="124">
        <v>0</v>
      </c>
      <c r="N79" s="15"/>
      <c r="O79" s="123" t="s">
        <v>74</v>
      </c>
      <c r="P79" s="30"/>
      <c r="Q79" s="30"/>
      <c r="R79" s="30"/>
    </row>
    <row r="80" spans="1:18" s="30" customFormat="1" ht="6.95" customHeight="1" x14ac:dyDescent="0.2">
      <c r="B80" s="43"/>
      <c r="E80" s="64"/>
      <c r="F80" s="64"/>
      <c r="G80" s="64"/>
      <c r="H80" s="61"/>
      <c r="I80" s="64"/>
      <c r="J80" s="61"/>
      <c r="K80" s="64"/>
      <c r="M80" s="63"/>
      <c r="N80" s="38"/>
      <c r="O80" s="62"/>
    </row>
    <row r="81" spans="1:18" x14ac:dyDescent="0.2">
      <c r="A81" s="30"/>
      <c r="B81" s="43" t="s">
        <v>144</v>
      </c>
      <c r="C81" s="30" t="s">
        <v>63</v>
      </c>
      <c r="D81" s="30"/>
      <c r="E81" s="156" t="s">
        <v>74</v>
      </c>
      <c r="F81" s="156"/>
      <c r="G81" s="156"/>
      <c r="H81" s="20"/>
      <c r="I81" s="156" t="s">
        <v>74</v>
      </c>
      <c r="J81" s="156"/>
      <c r="K81" s="156"/>
      <c r="L81" s="8"/>
      <c r="M81" s="124">
        <v>0</v>
      </c>
      <c r="N81" s="15"/>
      <c r="O81" s="123" t="s">
        <v>74</v>
      </c>
      <c r="P81" s="30"/>
      <c r="Q81" s="30"/>
      <c r="R81" s="30"/>
    </row>
    <row r="82" spans="1:18" s="30" customFormat="1" ht="6.95" customHeight="1" x14ac:dyDescent="0.2">
      <c r="B82" s="43"/>
      <c r="E82" s="64"/>
      <c r="F82" s="64"/>
      <c r="G82" s="64"/>
      <c r="H82" s="61"/>
      <c r="I82" s="64"/>
      <c r="J82" s="61"/>
      <c r="K82" s="64"/>
      <c r="M82" s="63"/>
      <c r="N82" s="38"/>
      <c r="O82" s="62"/>
    </row>
    <row r="83" spans="1:18" x14ac:dyDescent="0.2">
      <c r="A83" s="30"/>
      <c r="B83" s="43" t="s">
        <v>145</v>
      </c>
      <c r="C83" s="30" t="s">
        <v>48</v>
      </c>
      <c r="D83" s="30"/>
      <c r="E83" s="156" t="s">
        <v>74</v>
      </c>
      <c r="F83" s="156"/>
      <c r="G83" s="156"/>
      <c r="H83" s="20"/>
      <c r="I83" s="156" t="s">
        <v>74</v>
      </c>
      <c r="J83" s="156"/>
      <c r="K83" s="156"/>
      <c r="L83" s="8"/>
      <c r="M83" s="124">
        <v>0</v>
      </c>
      <c r="N83" s="15"/>
      <c r="O83" s="123" t="s">
        <v>74</v>
      </c>
      <c r="P83" s="30"/>
      <c r="Q83" s="30"/>
      <c r="R83" s="30"/>
    </row>
    <row r="84" spans="1:18" s="30" customFormat="1" ht="6.95" customHeight="1" x14ac:dyDescent="0.2">
      <c r="E84" s="61"/>
      <c r="F84" s="61"/>
      <c r="G84" s="61"/>
      <c r="H84" s="61"/>
      <c r="I84" s="61"/>
      <c r="J84" s="61"/>
      <c r="K84" s="61"/>
      <c r="M84" s="63"/>
      <c r="N84" s="38"/>
      <c r="O84" s="62"/>
    </row>
    <row r="85" spans="1:18" x14ac:dyDescent="0.2">
      <c r="A85" s="30"/>
      <c r="B85" s="43" t="s">
        <v>146</v>
      </c>
      <c r="C85" s="30" t="s">
        <v>47</v>
      </c>
      <c r="D85" s="30"/>
      <c r="E85" s="156" t="s">
        <v>74</v>
      </c>
      <c r="F85" s="156"/>
      <c r="G85" s="156"/>
      <c r="H85" s="20"/>
      <c r="I85" s="156" t="s">
        <v>74</v>
      </c>
      <c r="J85" s="156"/>
      <c r="K85" s="156"/>
      <c r="L85" s="8"/>
      <c r="M85" s="124">
        <v>0</v>
      </c>
      <c r="N85" s="15"/>
      <c r="O85" s="123" t="s">
        <v>74</v>
      </c>
      <c r="P85" s="30"/>
      <c r="Q85" s="30"/>
      <c r="R85" s="30"/>
    </row>
    <row r="86" spans="1:18" s="30" customFormat="1" ht="6.95" customHeight="1" x14ac:dyDescent="0.2">
      <c r="B86" s="43"/>
      <c r="E86" s="65"/>
      <c r="F86" s="65"/>
      <c r="G86" s="65"/>
      <c r="H86" s="61"/>
      <c r="I86" s="64"/>
      <c r="J86" s="61"/>
      <c r="K86" s="64"/>
      <c r="M86" s="63"/>
      <c r="N86" s="38"/>
      <c r="O86" s="62"/>
    </row>
    <row r="87" spans="1:18" x14ac:dyDescent="0.2">
      <c r="A87" s="30"/>
      <c r="B87" s="43" t="s">
        <v>147</v>
      </c>
      <c r="C87" s="30" t="s">
        <v>46</v>
      </c>
      <c r="D87" s="30"/>
      <c r="E87" s="156" t="s">
        <v>74</v>
      </c>
      <c r="F87" s="156"/>
      <c r="G87" s="156"/>
      <c r="H87" s="20"/>
      <c r="I87" s="156" t="s">
        <v>74</v>
      </c>
      <c r="J87" s="156"/>
      <c r="K87" s="156"/>
      <c r="L87" s="8"/>
      <c r="M87" s="124">
        <v>0</v>
      </c>
      <c r="N87" s="15"/>
      <c r="O87" s="123" t="s">
        <v>74</v>
      </c>
      <c r="P87" s="30"/>
      <c r="Q87" s="30"/>
      <c r="R87" s="30"/>
    </row>
    <row r="88" spans="1:18" s="30" customFormat="1" ht="6.95" customHeight="1" x14ac:dyDescent="0.2">
      <c r="B88" s="43"/>
      <c r="E88" s="64"/>
      <c r="F88" s="64"/>
      <c r="G88" s="64"/>
      <c r="H88" s="61"/>
      <c r="I88" s="64"/>
      <c r="J88" s="61"/>
      <c r="K88" s="64"/>
      <c r="M88" s="63"/>
      <c r="N88" s="38"/>
      <c r="O88" s="62"/>
    </row>
    <row r="89" spans="1:18" x14ac:dyDescent="0.2">
      <c r="A89" s="30"/>
      <c r="B89" s="43" t="s">
        <v>148</v>
      </c>
      <c r="C89" s="30" t="s">
        <v>57</v>
      </c>
      <c r="D89" s="30"/>
      <c r="E89" s="156" t="s">
        <v>74</v>
      </c>
      <c r="F89" s="156"/>
      <c r="G89" s="156"/>
      <c r="H89" s="20"/>
      <c r="I89" s="156" t="s">
        <v>74</v>
      </c>
      <c r="J89" s="156"/>
      <c r="K89" s="156"/>
      <c r="L89" s="8"/>
      <c r="M89" s="124">
        <v>0</v>
      </c>
      <c r="N89" s="15"/>
      <c r="O89" s="123" t="s">
        <v>74</v>
      </c>
      <c r="P89" s="30"/>
      <c r="Q89" s="30"/>
      <c r="R89" s="30"/>
    </row>
    <row r="90" spans="1:18" s="30" customFormat="1" ht="6.95" customHeight="1" x14ac:dyDescent="0.2">
      <c r="B90" s="43"/>
      <c r="E90" s="64"/>
      <c r="F90" s="64"/>
      <c r="G90" s="64"/>
      <c r="H90" s="61"/>
      <c r="I90" s="64"/>
      <c r="J90" s="61"/>
      <c r="K90" s="64"/>
      <c r="M90" s="63"/>
      <c r="N90" s="38"/>
      <c r="O90" s="62"/>
    </row>
    <row r="91" spans="1:18" x14ac:dyDescent="0.2">
      <c r="A91" s="30"/>
      <c r="B91" s="43" t="s">
        <v>149</v>
      </c>
      <c r="C91" s="30" t="s">
        <v>58</v>
      </c>
      <c r="D91" s="30"/>
      <c r="E91" s="156" t="s">
        <v>74</v>
      </c>
      <c r="F91" s="156"/>
      <c r="G91" s="156"/>
      <c r="H91" s="20"/>
      <c r="I91" s="156" t="s">
        <v>74</v>
      </c>
      <c r="J91" s="156"/>
      <c r="K91" s="156"/>
      <c r="L91" s="8"/>
      <c r="M91" s="124">
        <v>0</v>
      </c>
      <c r="N91" s="15"/>
      <c r="O91" s="123" t="s">
        <v>74</v>
      </c>
      <c r="P91" s="30"/>
      <c r="Q91" s="30"/>
      <c r="R91" s="30"/>
    </row>
    <row r="92" spans="1:18" s="30" customFormat="1" ht="6.95" customHeight="1" x14ac:dyDescent="0.2">
      <c r="B92" s="43"/>
      <c r="E92" s="61"/>
      <c r="F92" s="61"/>
      <c r="G92" s="61"/>
      <c r="H92" s="61"/>
      <c r="I92" s="61"/>
      <c r="J92" s="61"/>
      <c r="K92" s="61"/>
      <c r="M92" s="63"/>
      <c r="N92" s="38"/>
      <c r="O92" s="62"/>
    </row>
    <row r="93" spans="1:18" x14ac:dyDescent="0.2">
      <c r="A93" s="30"/>
      <c r="B93" s="43" t="s">
        <v>150</v>
      </c>
      <c r="C93" s="30" t="s">
        <v>55</v>
      </c>
      <c r="D93" s="30"/>
      <c r="E93" s="156" t="s">
        <v>74</v>
      </c>
      <c r="F93" s="156"/>
      <c r="G93" s="156"/>
      <c r="H93" s="20"/>
      <c r="I93" s="156" t="s">
        <v>74</v>
      </c>
      <c r="J93" s="156"/>
      <c r="K93" s="156"/>
      <c r="L93" s="8"/>
      <c r="M93" s="124">
        <v>0</v>
      </c>
      <c r="N93" s="15"/>
      <c r="O93" s="123" t="s">
        <v>74</v>
      </c>
      <c r="P93" s="30"/>
      <c r="Q93" s="30"/>
      <c r="R93" s="30"/>
    </row>
    <row r="94" spans="1:18" s="30" customFormat="1" ht="6.95" customHeight="1" x14ac:dyDescent="0.2">
      <c r="B94" s="43"/>
      <c r="E94" s="64"/>
      <c r="F94" s="64"/>
      <c r="G94" s="64"/>
      <c r="H94" s="61"/>
      <c r="I94" s="64"/>
      <c r="J94" s="61"/>
      <c r="K94" s="64"/>
      <c r="M94" s="63"/>
      <c r="N94" s="38"/>
      <c r="O94" s="62"/>
    </row>
    <row r="95" spans="1:18" x14ac:dyDescent="0.2">
      <c r="A95" s="30"/>
      <c r="B95" s="43" t="s">
        <v>151</v>
      </c>
      <c r="C95" s="30" t="s">
        <v>179</v>
      </c>
      <c r="D95" s="30"/>
      <c r="E95" s="156" t="s">
        <v>74</v>
      </c>
      <c r="F95" s="156"/>
      <c r="G95" s="156"/>
      <c r="H95" s="20"/>
      <c r="I95" s="156" t="s">
        <v>74</v>
      </c>
      <c r="J95" s="156"/>
      <c r="K95" s="156"/>
      <c r="L95" s="8"/>
      <c r="M95" s="124">
        <v>0</v>
      </c>
      <c r="N95" s="15"/>
      <c r="O95" s="123" t="s">
        <v>74</v>
      </c>
      <c r="P95" s="30"/>
      <c r="Q95" s="30"/>
      <c r="R95" s="30"/>
    </row>
    <row r="96" spans="1:18" s="30" customFormat="1" ht="6.95" customHeight="1" x14ac:dyDescent="0.2">
      <c r="E96" s="64"/>
      <c r="F96" s="64"/>
      <c r="G96" s="64"/>
      <c r="H96" s="61"/>
      <c r="I96" s="64"/>
      <c r="J96" s="61"/>
      <c r="K96" s="64"/>
      <c r="M96" s="63"/>
      <c r="N96" s="38"/>
      <c r="O96" s="62"/>
    </row>
    <row r="97" spans="1:18" x14ac:dyDescent="0.2">
      <c r="A97" s="30"/>
      <c r="B97" s="43" t="s">
        <v>152</v>
      </c>
      <c r="C97" s="30" t="s">
        <v>178</v>
      </c>
      <c r="D97" s="30"/>
      <c r="E97" s="156" t="s">
        <v>74</v>
      </c>
      <c r="F97" s="156"/>
      <c r="G97" s="156"/>
      <c r="H97" s="20"/>
      <c r="I97" s="156" t="s">
        <v>74</v>
      </c>
      <c r="J97" s="156"/>
      <c r="K97" s="156"/>
      <c r="L97" s="8"/>
      <c r="M97" s="124">
        <v>0</v>
      </c>
      <c r="N97" s="15"/>
      <c r="O97" s="123" t="s">
        <v>74</v>
      </c>
      <c r="P97" s="30"/>
      <c r="Q97" s="30"/>
      <c r="R97" s="30"/>
    </row>
    <row r="98" spans="1:18" s="30" customFormat="1" ht="6.95" customHeight="1" x14ac:dyDescent="0.2">
      <c r="B98" s="43"/>
      <c r="E98" s="61"/>
      <c r="F98" s="61"/>
      <c r="G98" s="61"/>
      <c r="H98" s="61"/>
      <c r="I98" s="61"/>
      <c r="J98" s="61"/>
      <c r="K98" s="61"/>
      <c r="M98" s="63"/>
      <c r="N98" s="38"/>
      <c r="O98" s="62"/>
    </row>
    <row r="99" spans="1:18" ht="15.75" customHeight="1" x14ac:dyDescent="0.2">
      <c r="A99" s="30"/>
      <c r="B99" s="43" t="s">
        <v>153</v>
      </c>
      <c r="C99" s="30" t="s">
        <v>220</v>
      </c>
      <c r="D99" s="30"/>
      <c r="E99" s="156" t="s">
        <v>74</v>
      </c>
      <c r="F99" s="156"/>
      <c r="G99" s="156"/>
      <c r="H99" s="20"/>
      <c r="I99" s="156" t="s">
        <v>74</v>
      </c>
      <c r="J99" s="156"/>
      <c r="K99" s="156"/>
      <c r="L99" s="8"/>
      <c r="M99" s="124">
        <v>0</v>
      </c>
      <c r="N99" s="15"/>
      <c r="O99" s="123" t="s">
        <v>74</v>
      </c>
      <c r="P99" s="30"/>
      <c r="Q99" s="30"/>
      <c r="R99" s="30"/>
    </row>
    <row r="100" spans="1:18" s="30" customFormat="1" ht="6.95" customHeight="1" x14ac:dyDescent="0.2">
      <c r="B100" s="43"/>
      <c r="E100" s="61"/>
      <c r="F100" s="61"/>
      <c r="G100" s="61"/>
      <c r="H100" s="61"/>
      <c r="I100" s="61"/>
      <c r="J100" s="61"/>
      <c r="K100" s="61"/>
      <c r="M100" s="63"/>
      <c r="N100" s="38"/>
      <c r="O100" s="132"/>
    </row>
    <row r="101" spans="1:18" x14ac:dyDescent="0.2">
      <c r="A101" s="30"/>
      <c r="B101" s="43" t="s">
        <v>154</v>
      </c>
      <c r="C101" s="30" t="s">
        <v>56</v>
      </c>
      <c r="D101" s="30"/>
      <c r="E101" s="156" t="s">
        <v>74</v>
      </c>
      <c r="F101" s="156"/>
      <c r="G101" s="156"/>
      <c r="H101" s="20"/>
      <c r="I101" s="156" t="s">
        <v>74</v>
      </c>
      <c r="J101" s="156"/>
      <c r="K101" s="156"/>
      <c r="L101" s="8"/>
      <c r="M101" s="124">
        <v>0</v>
      </c>
      <c r="N101" s="15"/>
      <c r="O101" s="123" t="s">
        <v>74</v>
      </c>
      <c r="P101" s="30"/>
      <c r="Q101" s="30"/>
      <c r="R101" s="30"/>
    </row>
    <row r="102" spans="1:18" s="30" customFormat="1" ht="6.95" customHeight="1" x14ac:dyDescent="0.2">
      <c r="B102" s="43"/>
      <c r="E102" s="65"/>
      <c r="F102" s="65"/>
      <c r="G102" s="65"/>
      <c r="H102" s="61"/>
      <c r="I102" s="65"/>
      <c r="J102" s="65"/>
      <c r="K102" s="65"/>
      <c r="M102" s="63"/>
      <c r="N102" s="38"/>
      <c r="O102" s="62"/>
    </row>
    <row r="103" spans="1:18" x14ac:dyDescent="0.2">
      <c r="A103" s="30"/>
      <c r="B103" s="43" t="s">
        <v>155</v>
      </c>
      <c r="C103" s="30" t="s">
        <v>59</v>
      </c>
      <c r="D103" s="30"/>
      <c r="E103" s="156" t="s">
        <v>74</v>
      </c>
      <c r="F103" s="156"/>
      <c r="G103" s="156"/>
      <c r="H103" s="20"/>
      <c r="I103" s="156" t="s">
        <v>74</v>
      </c>
      <c r="J103" s="156"/>
      <c r="K103" s="156"/>
      <c r="L103" s="8"/>
      <c r="M103" s="124">
        <v>0</v>
      </c>
      <c r="N103" s="15"/>
      <c r="O103" s="123" t="s">
        <v>74</v>
      </c>
      <c r="P103" s="30"/>
      <c r="Q103" s="30"/>
      <c r="R103" s="30"/>
    </row>
    <row r="104" spans="1:18" s="30" customFormat="1" ht="6.95" customHeight="1" x14ac:dyDescent="0.2">
      <c r="B104" s="43"/>
      <c r="E104" s="64"/>
      <c r="F104" s="64"/>
      <c r="G104" s="64"/>
      <c r="H104" s="61"/>
      <c r="I104" s="64"/>
      <c r="J104" s="61"/>
      <c r="K104" s="64"/>
      <c r="M104" s="63"/>
      <c r="N104" s="38"/>
      <c r="O104" s="62"/>
    </row>
    <row r="105" spans="1:18" x14ac:dyDescent="0.2">
      <c r="A105" s="30"/>
      <c r="B105" s="43" t="s">
        <v>156</v>
      </c>
      <c r="C105" s="30" t="s">
        <v>60</v>
      </c>
      <c r="D105" s="30"/>
      <c r="E105" s="156" t="s">
        <v>74</v>
      </c>
      <c r="F105" s="156"/>
      <c r="G105" s="156"/>
      <c r="H105" s="20"/>
      <c r="I105" s="156" t="s">
        <v>74</v>
      </c>
      <c r="J105" s="156"/>
      <c r="K105" s="156"/>
      <c r="L105" s="8"/>
      <c r="M105" s="124">
        <v>0</v>
      </c>
      <c r="N105" s="15"/>
      <c r="O105" s="123" t="s">
        <v>74</v>
      </c>
      <c r="P105" s="30"/>
      <c r="Q105" s="30"/>
      <c r="R105" s="30"/>
    </row>
    <row r="106" spans="1:18" s="30" customFormat="1" ht="6.95" customHeight="1" x14ac:dyDescent="0.2">
      <c r="E106" s="61"/>
      <c r="F106" s="61"/>
      <c r="G106" s="61"/>
      <c r="H106" s="61"/>
      <c r="I106" s="61"/>
      <c r="J106" s="61"/>
      <c r="K106" s="61"/>
      <c r="M106" s="63"/>
      <c r="N106" s="38"/>
      <c r="O106" s="132"/>
    </row>
    <row r="107" spans="1:18" x14ac:dyDescent="0.2">
      <c r="A107" s="30"/>
      <c r="B107" s="43" t="s">
        <v>157</v>
      </c>
      <c r="C107" s="30" t="s">
        <v>228</v>
      </c>
      <c r="D107" s="30"/>
      <c r="E107" s="156" t="s">
        <v>74</v>
      </c>
      <c r="F107" s="156"/>
      <c r="G107" s="156"/>
      <c r="H107" s="20"/>
      <c r="I107" s="156" t="s">
        <v>74</v>
      </c>
      <c r="J107" s="156"/>
      <c r="K107" s="156"/>
      <c r="L107" s="8"/>
      <c r="M107" s="124">
        <v>0</v>
      </c>
      <c r="N107" s="15"/>
      <c r="O107" s="123" t="s">
        <v>74</v>
      </c>
      <c r="P107" s="30"/>
      <c r="Q107" s="30"/>
      <c r="R107" s="30"/>
    </row>
    <row r="108" spans="1:18" s="30" customFormat="1" ht="6.95" customHeight="1" x14ac:dyDescent="0.2">
      <c r="E108" s="64"/>
      <c r="F108" s="64"/>
      <c r="G108" s="64"/>
      <c r="H108" s="61"/>
      <c r="I108" s="64"/>
      <c r="J108" s="61"/>
      <c r="K108" s="64"/>
      <c r="M108" s="63"/>
      <c r="N108" s="38"/>
      <c r="O108" s="62"/>
    </row>
    <row r="109" spans="1:18" ht="15.75" customHeight="1" x14ac:dyDescent="0.2">
      <c r="A109" s="30"/>
      <c r="B109" s="43" t="s">
        <v>195</v>
      </c>
      <c r="C109" s="30" t="s">
        <v>218</v>
      </c>
      <c r="D109" s="30"/>
      <c r="E109" s="156" t="s">
        <v>74</v>
      </c>
      <c r="F109" s="156"/>
      <c r="G109" s="156"/>
      <c r="H109" s="20"/>
      <c r="I109" s="156" t="s">
        <v>74</v>
      </c>
      <c r="J109" s="156"/>
      <c r="K109" s="156"/>
      <c r="L109" s="8"/>
      <c r="M109" s="124">
        <v>0</v>
      </c>
      <c r="N109" s="15"/>
      <c r="O109" s="123" t="s">
        <v>74</v>
      </c>
      <c r="P109" s="30"/>
      <c r="Q109" s="30"/>
      <c r="R109" s="30"/>
    </row>
    <row r="110" spans="1:18" s="30" customFormat="1" ht="6.95" customHeight="1" x14ac:dyDescent="0.2">
      <c r="B110" s="43"/>
      <c r="E110" s="64"/>
      <c r="F110" s="64"/>
      <c r="G110" s="64"/>
      <c r="H110" s="61"/>
      <c r="I110" s="64"/>
      <c r="J110" s="61"/>
      <c r="K110" s="64"/>
      <c r="M110" s="63"/>
      <c r="N110" s="38"/>
      <c r="O110" s="62"/>
    </row>
    <row r="111" spans="1:18" x14ac:dyDescent="0.2">
      <c r="A111" s="30"/>
      <c r="B111" s="43" t="s">
        <v>196</v>
      </c>
      <c r="C111" s="30" t="s">
        <v>44</v>
      </c>
      <c r="D111" s="30"/>
      <c r="E111" s="156" t="s">
        <v>74</v>
      </c>
      <c r="F111" s="156"/>
      <c r="G111" s="156"/>
      <c r="H111" s="20"/>
      <c r="I111" s="156" t="s">
        <v>74</v>
      </c>
      <c r="J111" s="156"/>
      <c r="K111" s="156"/>
      <c r="L111" s="8"/>
      <c r="M111" s="124">
        <v>0</v>
      </c>
      <c r="N111" s="15"/>
      <c r="O111" s="123" t="s">
        <v>74</v>
      </c>
      <c r="P111" s="30"/>
      <c r="Q111" s="30"/>
      <c r="R111" s="30"/>
    </row>
    <row r="112" spans="1:18" s="30" customFormat="1" ht="6.95" customHeight="1" x14ac:dyDescent="0.2">
      <c r="B112" s="43"/>
      <c r="E112" s="64"/>
      <c r="F112" s="64"/>
      <c r="G112" s="64"/>
      <c r="H112" s="61"/>
      <c r="I112" s="64"/>
      <c r="J112" s="61"/>
      <c r="K112" s="64"/>
      <c r="M112" s="63"/>
      <c r="N112" s="38"/>
      <c r="O112" s="62"/>
    </row>
    <row r="113" spans="1:18" x14ac:dyDescent="0.2">
      <c r="A113" s="30"/>
      <c r="B113" s="43" t="s">
        <v>197</v>
      </c>
      <c r="C113" s="30" t="s">
        <v>39</v>
      </c>
      <c r="D113" s="30"/>
      <c r="E113" s="156" t="s">
        <v>74</v>
      </c>
      <c r="F113" s="156"/>
      <c r="G113" s="156"/>
      <c r="H113" s="20"/>
      <c r="I113" s="156" t="s">
        <v>74</v>
      </c>
      <c r="J113" s="156"/>
      <c r="K113" s="156"/>
      <c r="L113" s="8"/>
      <c r="M113" s="124">
        <v>0</v>
      </c>
      <c r="N113" s="15"/>
      <c r="O113" s="123" t="s">
        <v>74</v>
      </c>
      <c r="P113" s="30"/>
      <c r="Q113" s="30"/>
      <c r="R113" s="30"/>
    </row>
    <row r="114" spans="1:18" s="30" customFormat="1" ht="6.95" customHeight="1" x14ac:dyDescent="0.2">
      <c r="E114" s="61"/>
      <c r="F114" s="61"/>
      <c r="G114" s="61"/>
      <c r="H114" s="61"/>
      <c r="I114" s="61"/>
      <c r="J114" s="61"/>
      <c r="K114" s="61"/>
      <c r="M114" s="63"/>
      <c r="N114" s="38"/>
      <c r="O114" s="62"/>
    </row>
    <row r="115" spans="1:18" x14ac:dyDescent="0.2">
      <c r="A115" s="30"/>
      <c r="B115" s="43" t="s">
        <v>198</v>
      </c>
      <c r="C115" s="126" t="s">
        <v>12</v>
      </c>
      <c r="E115" s="156" t="s">
        <v>74</v>
      </c>
      <c r="F115" s="156"/>
      <c r="G115" s="156"/>
      <c r="H115" s="20"/>
      <c r="I115" s="156" t="s">
        <v>74</v>
      </c>
      <c r="J115" s="156"/>
      <c r="K115" s="156"/>
      <c r="L115" s="8"/>
      <c r="M115" s="124">
        <v>0</v>
      </c>
      <c r="N115" s="15"/>
      <c r="O115" s="123" t="s">
        <v>74</v>
      </c>
      <c r="P115" s="30"/>
      <c r="Q115" s="30"/>
      <c r="R115" s="30"/>
    </row>
    <row r="116" spans="1:18" s="30" customFormat="1" ht="6.95" customHeight="1" x14ac:dyDescent="0.2">
      <c r="E116" s="65"/>
      <c r="F116" s="65"/>
      <c r="G116" s="65"/>
      <c r="H116" s="61"/>
      <c r="I116" s="64"/>
      <c r="J116" s="61"/>
      <c r="K116" s="64"/>
      <c r="M116" s="63"/>
      <c r="N116" s="38"/>
      <c r="O116" s="62"/>
    </row>
    <row r="117" spans="1:18" x14ac:dyDescent="0.2">
      <c r="A117" s="30"/>
      <c r="B117" s="43" t="s">
        <v>177</v>
      </c>
      <c r="C117" s="126" t="s">
        <v>12</v>
      </c>
      <c r="E117" s="156" t="s">
        <v>74</v>
      </c>
      <c r="F117" s="156"/>
      <c r="G117" s="156"/>
      <c r="H117" s="20"/>
      <c r="I117" s="156" t="s">
        <v>74</v>
      </c>
      <c r="J117" s="156"/>
      <c r="K117" s="156"/>
      <c r="L117" s="8"/>
      <c r="M117" s="124">
        <v>0</v>
      </c>
      <c r="N117" s="15"/>
      <c r="O117" s="123" t="s">
        <v>74</v>
      </c>
      <c r="P117" s="30"/>
      <c r="Q117" s="30"/>
      <c r="R117" s="30"/>
    </row>
    <row r="118" spans="1:18" s="30" customFormat="1" ht="15.75" customHeight="1" x14ac:dyDescent="0.2">
      <c r="B118" s="43"/>
    </row>
    <row r="119" spans="1:18" ht="15.75" x14ac:dyDescent="0.25">
      <c r="A119" s="3" t="s">
        <v>33</v>
      </c>
      <c r="B119" s="4"/>
      <c r="C119" s="4"/>
      <c r="D119" s="4"/>
      <c r="E119" s="4"/>
      <c r="F119" s="4"/>
      <c r="G119" s="4"/>
      <c r="H119" s="4"/>
      <c r="I119" s="4"/>
      <c r="J119" s="4"/>
      <c r="K119" s="4"/>
      <c r="L119" s="4"/>
      <c r="M119" s="4"/>
      <c r="N119" s="4"/>
      <c r="O119" s="4"/>
      <c r="P119" s="4"/>
      <c r="Q119" s="30"/>
      <c r="R119" s="30"/>
    </row>
    <row r="120" spans="1:18" ht="15.75" x14ac:dyDescent="0.25">
      <c r="A120" s="30"/>
      <c r="B120" s="30"/>
      <c r="C120" s="30"/>
      <c r="D120" s="30"/>
      <c r="E120" s="154" t="s">
        <v>130</v>
      </c>
      <c r="F120" s="154"/>
      <c r="G120" s="154"/>
      <c r="H120" s="60"/>
      <c r="I120" s="154" t="s">
        <v>64</v>
      </c>
      <c r="J120" s="154"/>
      <c r="K120" s="154"/>
      <c r="L120" s="60"/>
      <c r="M120" s="154" t="s">
        <v>68</v>
      </c>
      <c r="N120" s="154"/>
      <c r="O120" s="154"/>
      <c r="P120" s="30"/>
      <c r="Q120" s="30"/>
      <c r="R120" s="30"/>
    </row>
    <row r="121" spans="1:18" x14ac:dyDescent="0.2">
      <c r="A121" s="30"/>
      <c r="B121" s="30"/>
      <c r="C121" s="30"/>
      <c r="D121" s="30"/>
      <c r="E121" s="179" t="s">
        <v>35</v>
      </c>
      <c r="F121" s="179"/>
      <c r="G121" s="179"/>
      <c r="H121" s="60"/>
      <c r="I121" s="179" t="s">
        <v>66</v>
      </c>
      <c r="J121" s="179"/>
      <c r="K121" s="179"/>
      <c r="L121" s="60"/>
      <c r="M121" s="179" t="s">
        <v>91</v>
      </c>
      <c r="N121" s="179"/>
      <c r="O121" s="179"/>
      <c r="P121" s="30"/>
      <c r="Q121" s="30"/>
      <c r="R121" s="30"/>
    </row>
    <row r="122" spans="1:18" ht="15.75" x14ac:dyDescent="0.25">
      <c r="A122" s="30"/>
      <c r="B122" s="5" t="s">
        <v>15</v>
      </c>
      <c r="C122" s="6"/>
      <c r="D122" s="6"/>
      <c r="E122" s="6"/>
      <c r="F122" s="6"/>
      <c r="G122" s="6"/>
      <c r="H122" s="6"/>
      <c r="I122" s="6"/>
      <c r="J122" s="6"/>
      <c r="K122" s="6"/>
      <c r="L122" s="6"/>
      <c r="M122" s="6"/>
      <c r="N122" s="6"/>
      <c r="O122" s="6"/>
      <c r="P122" s="6"/>
      <c r="Q122" s="30"/>
      <c r="R122" s="30"/>
    </row>
    <row r="123" spans="1:18" s="30" customFormat="1" ht="6.95" customHeight="1" x14ac:dyDescent="0.25">
      <c r="B123" s="40"/>
    </row>
    <row r="124" spans="1:18" x14ac:dyDescent="0.2">
      <c r="A124" s="30"/>
      <c r="B124" s="43" t="s">
        <v>172</v>
      </c>
      <c r="C124" s="126"/>
      <c r="D124" s="8"/>
      <c r="E124" s="156" t="s">
        <v>74</v>
      </c>
      <c r="F124" s="156"/>
      <c r="G124" s="156"/>
      <c r="H124" s="20"/>
      <c r="I124" s="156" t="s">
        <v>74</v>
      </c>
      <c r="J124" s="156"/>
      <c r="K124" s="156"/>
      <c r="L124" s="11"/>
      <c r="M124" s="124">
        <v>0</v>
      </c>
      <c r="N124" s="11"/>
      <c r="O124" s="123" t="s">
        <v>74</v>
      </c>
      <c r="P124" s="30"/>
      <c r="Q124" s="30"/>
      <c r="R124" s="30"/>
    </row>
    <row r="125" spans="1:18" s="30" customFormat="1" ht="6.95" customHeight="1" x14ac:dyDescent="0.2">
      <c r="B125" s="43"/>
      <c r="E125" s="38"/>
      <c r="F125" s="38"/>
      <c r="G125" s="38"/>
      <c r="I125" s="38"/>
      <c r="K125" s="38"/>
      <c r="M125" s="38"/>
      <c r="N125" s="38"/>
      <c r="O125" s="62"/>
    </row>
    <row r="126" spans="1:18" x14ac:dyDescent="0.2">
      <c r="A126" s="30"/>
      <c r="B126" s="43" t="s">
        <v>173</v>
      </c>
      <c r="C126" s="126"/>
      <c r="D126" s="8"/>
      <c r="E126" s="156" t="s">
        <v>74</v>
      </c>
      <c r="F126" s="156"/>
      <c r="G126" s="156"/>
      <c r="H126" s="20"/>
      <c r="I126" s="156" t="s">
        <v>74</v>
      </c>
      <c r="J126" s="156"/>
      <c r="K126" s="156"/>
      <c r="L126" s="11"/>
      <c r="M126" s="124">
        <v>0</v>
      </c>
      <c r="N126" s="11"/>
      <c r="O126" s="123" t="s">
        <v>74</v>
      </c>
      <c r="P126" s="30"/>
      <c r="Q126" s="30"/>
      <c r="R126" s="30"/>
    </row>
    <row r="127" spans="1:18" s="30" customFormat="1" ht="6.95" customHeight="1" x14ac:dyDescent="0.2">
      <c r="B127" s="43"/>
      <c r="E127" s="38"/>
      <c r="F127" s="38"/>
      <c r="G127" s="38"/>
      <c r="I127" s="38"/>
      <c r="K127" s="38"/>
      <c r="M127" s="38"/>
      <c r="N127" s="38"/>
      <c r="O127" s="62"/>
    </row>
    <row r="128" spans="1:18" x14ac:dyDescent="0.2">
      <c r="A128" s="30"/>
      <c r="B128" s="43" t="s">
        <v>174</v>
      </c>
      <c r="C128" s="126"/>
      <c r="D128" s="8"/>
      <c r="E128" s="156" t="s">
        <v>74</v>
      </c>
      <c r="F128" s="156"/>
      <c r="G128" s="156"/>
      <c r="H128" s="20"/>
      <c r="I128" s="156" t="s">
        <v>74</v>
      </c>
      <c r="J128" s="156"/>
      <c r="K128" s="156"/>
      <c r="L128" s="11"/>
      <c r="M128" s="124">
        <v>0</v>
      </c>
      <c r="N128" s="11"/>
      <c r="O128" s="123" t="s">
        <v>74</v>
      </c>
      <c r="P128" s="30"/>
      <c r="Q128" s="30"/>
      <c r="R128" s="30"/>
    </row>
    <row r="129" spans="1:18" s="30" customFormat="1" ht="6.95" customHeight="1" x14ac:dyDescent="0.2">
      <c r="B129" s="43"/>
      <c r="E129" s="38"/>
      <c r="F129" s="38"/>
      <c r="G129" s="38"/>
      <c r="I129" s="38"/>
      <c r="K129" s="38"/>
      <c r="M129" s="38"/>
      <c r="N129" s="38"/>
      <c r="O129" s="62"/>
    </row>
    <row r="130" spans="1:18" x14ac:dyDescent="0.2">
      <c r="A130" s="30"/>
      <c r="B130" s="43" t="s">
        <v>175</v>
      </c>
      <c r="C130" s="126"/>
      <c r="D130" s="8"/>
      <c r="E130" s="156" t="s">
        <v>74</v>
      </c>
      <c r="F130" s="156"/>
      <c r="G130" s="156"/>
      <c r="H130" s="20"/>
      <c r="I130" s="156" t="s">
        <v>74</v>
      </c>
      <c r="J130" s="156"/>
      <c r="K130" s="156"/>
      <c r="L130" s="11"/>
      <c r="M130" s="124">
        <v>0</v>
      </c>
      <c r="N130" s="11"/>
      <c r="O130" s="123" t="s">
        <v>74</v>
      </c>
      <c r="P130" s="30"/>
      <c r="Q130" s="30"/>
      <c r="R130" s="30"/>
    </row>
    <row r="131" spans="1:18" s="30" customFormat="1" ht="6.95" customHeight="1" x14ac:dyDescent="0.2">
      <c r="B131" s="43"/>
      <c r="E131" s="38"/>
      <c r="F131" s="38"/>
      <c r="G131" s="38"/>
      <c r="I131" s="38"/>
      <c r="K131" s="38"/>
      <c r="M131" s="38"/>
      <c r="N131" s="38"/>
      <c r="O131" s="62"/>
    </row>
    <row r="132" spans="1:18" x14ac:dyDescent="0.2">
      <c r="A132" s="30"/>
      <c r="B132" s="43" t="s">
        <v>176</v>
      </c>
      <c r="C132" s="126"/>
      <c r="D132" s="8"/>
      <c r="E132" s="156" t="s">
        <v>74</v>
      </c>
      <c r="F132" s="156"/>
      <c r="G132" s="156"/>
      <c r="H132" s="20"/>
      <c r="I132" s="156" t="s">
        <v>74</v>
      </c>
      <c r="J132" s="156"/>
      <c r="K132" s="156"/>
      <c r="L132" s="11"/>
      <c r="M132" s="124">
        <v>0</v>
      </c>
      <c r="N132" s="11"/>
      <c r="O132" s="123" t="s">
        <v>74</v>
      </c>
      <c r="P132" s="30"/>
      <c r="Q132" s="30"/>
      <c r="R132" s="30"/>
    </row>
    <row r="133" spans="1:18" s="30" customFormat="1" ht="6.95" customHeight="1" x14ac:dyDescent="0.2">
      <c r="B133" s="43"/>
      <c r="O133" s="43"/>
    </row>
    <row r="134" spans="1:18" x14ac:dyDescent="0.2">
      <c r="A134" s="30"/>
      <c r="B134" s="43" t="s">
        <v>199</v>
      </c>
      <c r="C134" s="126"/>
      <c r="D134" s="8"/>
      <c r="E134" s="156" t="s">
        <v>74</v>
      </c>
      <c r="F134" s="156"/>
      <c r="G134" s="156"/>
      <c r="H134" s="20"/>
      <c r="I134" s="156" t="s">
        <v>74</v>
      </c>
      <c r="J134" s="156"/>
      <c r="K134" s="156"/>
      <c r="L134" s="11"/>
      <c r="M134" s="124">
        <v>0</v>
      </c>
      <c r="N134" s="11"/>
      <c r="O134" s="123" t="s">
        <v>74</v>
      </c>
      <c r="P134" s="30"/>
      <c r="Q134" s="30"/>
      <c r="R134" s="30"/>
    </row>
    <row r="135" spans="1:18" s="30" customFormat="1" ht="6.95" customHeight="1" x14ac:dyDescent="0.2">
      <c r="B135" s="43"/>
      <c r="E135" s="65"/>
      <c r="F135" s="65"/>
      <c r="G135" s="65"/>
      <c r="H135" s="61"/>
      <c r="I135" s="65"/>
      <c r="J135" s="65"/>
      <c r="K135" s="65"/>
      <c r="L135" s="39"/>
      <c r="M135" s="50"/>
      <c r="N135" s="39"/>
      <c r="O135" s="66"/>
    </row>
    <row r="136" spans="1:18" x14ac:dyDescent="0.2">
      <c r="A136" s="30"/>
      <c r="B136" s="43" t="s">
        <v>200</v>
      </c>
      <c r="C136" s="126"/>
      <c r="D136" s="8"/>
      <c r="E136" s="156" t="s">
        <v>74</v>
      </c>
      <c r="F136" s="156"/>
      <c r="G136" s="156"/>
      <c r="H136" s="20"/>
      <c r="I136" s="156" t="s">
        <v>74</v>
      </c>
      <c r="J136" s="156"/>
      <c r="K136" s="156"/>
      <c r="L136" s="11"/>
      <c r="M136" s="124">
        <v>0</v>
      </c>
      <c r="N136" s="11"/>
      <c r="O136" s="123" t="s">
        <v>74</v>
      </c>
      <c r="P136" s="30"/>
      <c r="Q136" s="30"/>
      <c r="R136" s="30"/>
    </row>
    <row r="137" spans="1:18" s="30" customFormat="1" ht="6.95" customHeight="1" x14ac:dyDescent="0.2">
      <c r="B137" s="43"/>
      <c r="E137" s="38"/>
      <c r="F137" s="38"/>
      <c r="G137" s="38"/>
      <c r="I137" s="38"/>
      <c r="K137" s="38"/>
      <c r="M137" s="38"/>
      <c r="N137" s="38"/>
      <c r="O137" s="132"/>
    </row>
    <row r="138" spans="1:18" x14ac:dyDescent="0.2">
      <c r="A138" s="30"/>
      <c r="B138" s="43" t="s">
        <v>201</v>
      </c>
      <c r="C138" s="126"/>
      <c r="D138" s="8"/>
      <c r="E138" s="156" t="s">
        <v>74</v>
      </c>
      <c r="F138" s="156"/>
      <c r="G138" s="156"/>
      <c r="H138" s="20"/>
      <c r="I138" s="156" t="s">
        <v>74</v>
      </c>
      <c r="J138" s="156"/>
      <c r="K138" s="156"/>
      <c r="L138" s="11"/>
      <c r="M138" s="124">
        <v>0</v>
      </c>
      <c r="N138" s="11"/>
      <c r="O138" s="123" t="s">
        <v>74</v>
      </c>
      <c r="P138" s="30"/>
      <c r="Q138" s="30"/>
      <c r="R138" s="30"/>
    </row>
    <row r="139" spans="1:18" s="30" customFormat="1" ht="6.95" customHeight="1" x14ac:dyDescent="0.2">
      <c r="E139" s="38"/>
      <c r="F139" s="38"/>
      <c r="G139" s="38"/>
      <c r="I139" s="38"/>
      <c r="K139" s="38"/>
      <c r="M139" s="38"/>
      <c r="N139" s="38"/>
      <c r="O139" s="132"/>
    </row>
    <row r="140" spans="1:18" x14ac:dyDescent="0.2">
      <c r="A140" s="30"/>
      <c r="B140" s="43" t="s">
        <v>223</v>
      </c>
      <c r="C140" s="126"/>
      <c r="D140" s="8"/>
      <c r="E140" s="156" t="s">
        <v>74</v>
      </c>
      <c r="F140" s="156"/>
      <c r="G140" s="156"/>
      <c r="H140" s="20"/>
      <c r="I140" s="156" t="s">
        <v>74</v>
      </c>
      <c r="J140" s="156"/>
      <c r="K140" s="156"/>
      <c r="L140" s="11"/>
      <c r="M140" s="124">
        <v>0</v>
      </c>
      <c r="N140" s="11"/>
      <c r="O140" s="123" t="s">
        <v>74</v>
      </c>
      <c r="P140" s="30"/>
      <c r="Q140" s="30"/>
      <c r="R140" s="30"/>
    </row>
    <row r="141" spans="1:18" s="30" customFormat="1" ht="6.95" customHeight="1" x14ac:dyDescent="0.2">
      <c r="B141" s="43"/>
      <c r="O141" s="43"/>
    </row>
    <row r="142" spans="1:18" ht="15.75" customHeight="1" x14ac:dyDescent="0.2">
      <c r="A142" s="30"/>
      <c r="B142" s="43" t="s">
        <v>224</v>
      </c>
      <c r="C142" s="126"/>
      <c r="D142" s="8"/>
      <c r="E142" s="156" t="s">
        <v>74</v>
      </c>
      <c r="F142" s="156"/>
      <c r="G142" s="156"/>
      <c r="H142" s="20"/>
      <c r="I142" s="156" t="s">
        <v>74</v>
      </c>
      <c r="J142" s="156"/>
      <c r="K142" s="156"/>
      <c r="L142" s="11"/>
      <c r="M142" s="124">
        <v>0</v>
      </c>
      <c r="N142" s="11"/>
      <c r="O142" s="123" t="s">
        <v>74</v>
      </c>
      <c r="P142" s="30"/>
      <c r="Q142" s="30"/>
      <c r="R142" s="30"/>
    </row>
    <row r="143" spans="1:18" ht="16.5" thickBot="1" x14ac:dyDescent="0.3">
      <c r="A143" s="30"/>
      <c r="B143" s="43"/>
      <c r="C143" s="33"/>
      <c r="D143" s="33"/>
      <c r="E143" s="36"/>
      <c r="F143" s="36"/>
      <c r="G143" s="36"/>
      <c r="H143" s="30"/>
      <c r="I143" s="36"/>
      <c r="J143" s="30"/>
      <c r="K143" s="36"/>
      <c r="L143" s="30"/>
      <c r="M143" s="36"/>
      <c r="N143" s="30"/>
      <c r="O143" s="36"/>
      <c r="P143" s="30"/>
      <c r="Q143" s="30"/>
      <c r="R143" s="30"/>
    </row>
    <row r="144" spans="1:18" ht="44.25" customHeight="1" thickBot="1" x14ac:dyDescent="0.25">
      <c r="A144" s="58"/>
      <c r="B144" s="163" t="s">
        <v>233</v>
      </c>
      <c r="C144" s="164"/>
      <c r="D144" s="164"/>
      <c r="E144" s="164"/>
      <c r="F144" s="164"/>
      <c r="G144" s="164"/>
      <c r="H144" s="164"/>
      <c r="I144" s="164"/>
      <c r="J144" s="164"/>
      <c r="K144" s="164"/>
      <c r="L144" s="164"/>
      <c r="M144" s="164"/>
      <c r="N144" s="164"/>
      <c r="O144" s="165"/>
      <c r="P144" s="58"/>
      <c r="Q144" s="30"/>
      <c r="R144" s="30"/>
    </row>
    <row r="145" spans="1:18" ht="30" customHeight="1" thickBot="1" x14ac:dyDescent="0.25">
      <c r="A145" s="58"/>
      <c r="B145" s="157" t="s">
        <v>188</v>
      </c>
      <c r="C145" s="158"/>
      <c r="D145" s="158"/>
      <c r="E145" s="158"/>
      <c r="F145" s="158"/>
      <c r="G145" s="158"/>
      <c r="H145" s="158"/>
      <c r="I145" s="158"/>
      <c r="J145" s="158"/>
      <c r="K145" s="158"/>
      <c r="L145" s="158"/>
      <c r="M145" s="158"/>
      <c r="N145" s="158"/>
      <c r="O145" s="159"/>
      <c r="P145" s="58"/>
      <c r="Q145" s="30"/>
      <c r="R145" s="30"/>
    </row>
    <row r="146" spans="1:18" x14ac:dyDescent="0.2">
      <c r="B146" s="43"/>
      <c r="C146" s="30"/>
      <c r="D146" s="30"/>
      <c r="E146" s="30"/>
      <c r="F146" s="30"/>
      <c r="G146" s="30"/>
      <c r="H146" s="30"/>
      <c r="I146" s="30"/>
      <c r="J146" s="30"/>
      <c r="K146" s="30"/>
      <c r="L146" s="30"/>
      <c r="M146" s="30"/>
      <c r="N146" s="30"/>
      <c r="O146" s="30"/>
      <c r="Q146" s="30"/>
      <c r="R146" s="30"/>
    </row>
    <row r="147" spans="1:18" ht="15.75" x14ac:dyDescent="0.25">
      <c r="A147" s="3" t="s">
        <v>92</v>
      </c>
      <c r="B147" s="4"/>
      <c r="C147" s="4"/>
      <c r="D147" s="4"/>
      <c r="E147" s="4"/>
      <c r="F147" s="4"/>
      <c r="G147" s="4"/>
      <c r="H147" s="4"/>
      <c r="I147" s="4"/>
      <c r="J147" s="4"/>
      <c r="K147" s="4"/>
      <c r="L147" s="4"/>
      <c r="M147" s="4"/>
      <c r="N147" s="4"/>
      <c r="O147" s="4"/>
      <c r="P147" s="4"/>
      <c r="Q147" s="30"/>
      <c r="R147" s="30"/>
    </row>
    <row r="148" spans="1:18" ht="6.95" customHeight="1" x14ac:dyDescent="0.2">
      <c r="A148" s="30"/>
      <c r="B148" s="30"/>
      <c r="C148" s="30"/>
      <c r="D148" s="30"/>
      <c r="E148" s="30"/>
      <c r="F148" s="30"/>
      <c r="G148" s="30"/>
      <c r="H148" s="30"/>
      <c r="I148" s="30"/>
      <c r="J148" s="30"/>
      <c r="K148" s="30"/>
      <c r="L148" s="30"/>
      <c r="M148" s="30"/>
      <c r="N148" s="30"/>
      <c r="O148" s="30"/>
      <c r="P148" s="30"/>
      <c r="Q148" s="30"/>
      <c r="R148" s="30"/>
    </row>
    <row r="149" spans="1:18" ht="15" customHeight="1" x14ac:dyDescent="0.2">
      <c r="A149" s="30"/>
      <c r="B149" s="43" t="s">
        <v>226</v>
      </c>
      <c r="C149" s="153"/>
      <c r="D149" s="153"/>
      <c r="E149" s="153"/>
      <c r="F149" s="84"/>
      <c r="G149" s="84"/>
      <c r="H149" s="84"/>
      <c r="I149" s="84"/>
      <c r="J149" s="30"/>
      <c r="K149" s="30"/>
      <c r="L149" s="30"/>
      <c r="M149" s="30"/>
      <c r="N149" s="30"/>
      <c r="O149" s="30"/>
      <c r="P149" s="30"/>
      <c r="Q149" s="30"/>
      <c r="R149" s="30"/>
    </row>
    <row r="150" spans="1:18" ht="15.75" x14ac:dyDescent="0.25">
      <c r="A150" s="30"/>
      <c r="B150" s="87"/>
      <c r="C150" s="30" t="s">
        <v>337</v>
      </c>
      <c r="D150" s="30"/>
      <c r="E150" s="30"/>
      <c r="F150" s="30"/>
      <c r="G150" s="85"/>
      <c r="H150" s="60"/>
      <c r="I150" s="60"/>
      <c r="J150" s="30"/>
      <c r="K150" s="30"/>
      <c r="L150" s="30"/>
      <c r="M150" s="30"/>
      <c r="N150" s="30"/>
      <c r="O150" s="30"/>
      <c r="P150" s="30"/>
      <c r="Q150" s="30"/>
      <c r="R150" s="30"/>
    </row>
    <row r="151" spans="1:18" ht="6.95" customHeight="1" x14ac:dyDescent="0.2">
      <c r="A151" s="30"/>
      <c r="B151" s="74"/>
      <c r="C151" s="30"/>
      <c r="D151" s="30"/>
      <c r="E151" s="30"/>
      <c r="F151" s="30"/>
      <c r="G151" s="30"/>
      <c r="H151" s="30"/>
      <c r="I151" s="30"/>
      <c r="J151" s="30"/>
      <c r="K151" s="30"/>
      <c r="L151" s="30"/>
      <c r="M151" s="30"/>
      <c r="N151" s="30"/>
      <c r="O151" s="30"/>
      <c r="P151" s="30"/>
      <c r="Q151" s="30"/>
      <c r="R151" s="30"/>
    </row>
    <row r="152" spans="1:18" x14ac:dyDescent="0.2">
      <c r="A152" s="30"/>
      <c r="B152" s="43" t="s">
        <v>351</v>
      </c>
      <c r="C152" s="153"/>
      <c r="D152" s="153"/>
      <c r="E152" s="153"/>
      <c r="F152" s="30"/>
      <c r="G152" s="30"/>
      <c r="H152" s="30"/>
      <c r="I152" s="30"/>
      <c r="J152" s="30"/>
      <c r="K152" s="30"/>
      <c r="L152" s="30"/>
      <c r="M152" s="30"/>
      <c r="N152" s="30"/>
      <c r="O152" s="30"/>
      <c r="P152" s="30"/>
      <c r="Q152" s="30"/>
      <c r="R152" s="30"/>
    </row>
    <row r="153" spans="1:18" x14ac:dyDescent="0.2">
      <c r="A153" s="30"/>
      <c r="B153" s="74"/>
      <c r="C153" s="30" t="s">
        <v>338</v>
      </c>
      <c r="D153" s="30"/>
      <c r="E153" s="30"/>
      <c r="F153" s="30"/>
      <c r="G153" s="30"/>
      <c r="H153" s="30"/>
      <c r="I153" s="30"/>
      <c r="J153" s="30"/>
      <c r="K153" s="30"/>
      <c r="L153" s="30"/>
      <c r="M153" s="30"/>
      <c r="N153" s="30"/>
      <c r="O153" s="30"/>
      <c r="P153" s="30"/>
      <c r="Q153" s="30"/>
      <c r="R153" s="30"/>
    </row>
    <row r="154" spans="1:18" ht="6.95" customHeight="1" x14ac:dyDescent="0.2">
      <c r="A154" s="30"/>
      <c r="B154" s="74"/>
      <c r="C154" s="30"/>
      <c r="D154" s="30"/>
      <c r="E154" s="30"/>
      <c r="F154" s="30"/>
      <c r="G154" s="30"/>
      <c r="H154" s="30"/>
      <c r="I154" s="30"/>
      <c r="J154" s="30"/>
      <c r="K154" s="30"/>
      <c r="L154" s="30"/>
      <c r="M154" s="30"/>
      <c r="N154" s="30"/>
      <c r="O154" s="30"/>
      <c r="P154" s="30"/>
      <c r="Q154" s="30"/>
      <c r="R154" s="30"/>
    </row>
    <row r="155" spans="1:18" x14ac:dyDescent="0.2">
      <c r="A155" s="30"/>
      <c r="B155" s="43" t="s">
        <v>352</v>
      </c>
      <c r="C155" s="153"/>
      <c r="D155" s="153"/>
      <c r="E155" s="153"/>
      <c r="F155" s="30"/>
      <c r="G155" s="30"/>
      <c r="H155" s="30"/>
      <c r="I155" s="30"/>
      <c r="J155" s="30"/>
      <c r="K155" s="30"/>
      <c r="L155" s="30"/>
      <c r="M155" s="30"/>
      <c r="N155" s="30"/>
      <c r="O155" s="30"/>
      <c r="P155" s="30"/>
      <c r="Q155" s="30"/>
      <c r="R155" s="30"/>
    </row>
    <row r="156" spans="1:18" x14ac:dyDescent="0.2">
      <c r="A156" s="30"/>
      <c r="B156" s="74"/>
      <c r="C156" s="30" t="s">
        <v>339</v>
      </c>
      <c r="D156" s="30"/>
      <c r="E156" s="30"/>
      <c r="F156" s="30"/>
      <c r="G156" s="30"/>
      <c r="H156" s="30"/>
      <c r="I156" s="30"/>
      <c r="J156" s="30"/>
      <c r="K156" s="30"/>
      <c r="L156" s="30"/>
      <c r="M156" s="30"/>
      <c r="N156" s="30"/>
      <c r="O156" s="30"/>
      <c r="P156" s="30"/>
      <c r="Q156" s="30"/>
      <c r="R156" s="30"/>
    </row>
    <row r="157" spans="1:18" ht="6.95" customHeight="1" x14ac:dyDescent="0.2">
      <c r="A157" s="30"/>
      <c r="B157" s="74"/>
      <c r="C157" s="30"/>
      <c r="D157" s="30"/>
      <c r="E157" s="30"/>
      <c r="F157" s="30"/>
      <c r="G157" s="30"/>
      <c r="H157" s="30"/>
      <c r="I157" s="30"/>
      <c r="J157" s="30"/>
      <c r="K157" s="30"/>
      <c r="L157" s="30"/>
      <c r="M157" s="30"/>
      <c r="N157" s="30"/>
      <c r="O157" s="30"/>
      <c r="P157" s="30"/>
      <c r="Q157" s="30"/>
      <c r="R157" s="30"/>
    </row>
    <row r="158" spans="1:18" ht="30" customHeight="1" x14ac:dyDescent="0.2">
      <c r="A158" s="30"/>
      <c r="B158" s="43" t="s">
        <v>353</v>
      </c>
      <c r="C158" s="153"/>
      <c r="D158" s="153"/>
      <c r="E158" s="153"/>
      <c r="F158" s="30"/>
      <c r="G158" s="30"/>
      <c r="H158" s="30"/>
      <c r="I158" s="30"/>
      <c r="J158" s="30"/>
      <c r="K158" s="30"/>
      <c r="L158" s="30"/>
      <c r="M158" s="30"/>
      <c r="N158" s="30"/>
      <c r="O158" s="30"/>
      <c r="P158" s="30"/>
      <c r="Q158" s="30"/>
      <c r="R158" s="30"/>
    </row>
    <row r="159" spans="1:18" x14ac:dyDescent="0.2">
      <c r="A159" s="30"/>
      <c r="B159" s="74"/>
      <c r="C159" s="30" t="s">
        <v>340</v>
      </c>
      <c r="D159" s="30"/>
      <c r="E159" s="30"/>
      <c r="F159" s="30"/>
      <c r="G159" s="30"/>
      <c r="H159" s="30"/>
      <c r="I159" s="30"/>
      <c r="J159" s="30"/>
      <c r="K159" s="30"/>
      <c r="L159" s="30"/>
      <c r="M159" s="30"/>
      <c r="N159" s="30"/>
      <c r="O159" s="30"/>
      <c r="P159" s="30"/>
      <c r="Q159" s="30"/>
      <c r="R159" s="30"/>
    </row>
    <row r="160" spans="1:18" x14ac:dyDescent="0.2">
      <c r="A160" s="30"/>
      <c r="B160" s="30"/>
      <c r="C160" s="30"/>
      <c r="D160" s="30"/>
      <c r="E160" s="30"/>
      <c r="F160" s="30"/>
      <c r="G160" s="30"/>
      <c r="H160" s="30"/>
      <c r="I160" s="30"/>
      <c r="J160" s="30"/>
      <c r="K160" s="30"/>
      <c r="L160" s="30"/>
      <c r="M160" s="30"/>
      <c r="N160" s="30"/>
      <c r="O160" s="30"/>
      <c r="P160" s="30"/>
      <c r="Q160" s="30"/>
      <c r="R160" s="30"/>
    </row>
  </sheetData>
  <sheetProtection algorithmName="SHA-512" hashValue="J8Vje/Z98VAu1/wwMcdPtmRUsTCxx1ppyleyylps1Y3yBTS4HxMqnn48LLHMikr5y8DV/CflzijSFcLmtK8YXw==" saltValue="beRHWtXG+O0JN+wIvLxNBw==" spinCount="100000" sheet="1" objects="1" scenarios="1" selectLockedCells="1"/>
  <mergeCells count="104">
    <mergeCell ref="A1:C1"/>
    <mergeCell ref="A5:E5"/>
    <mergeCell ref="A6:C6"/>
    <mergeCell ref="A9:G9"/>
    <mergeCell ref="H12:K12"/>
    <mergeCell ref="L12:O12"/>
    <mergeCell ref="E77:G77"/>
    <mergeCell ref="I77:K77"/>
    <mergeCell ref="B61:P61"/>
    <mergeCell ref="E26:G26"/>
    <mergeCell ref="H26:K26"/>
    <mergeCell ref="L26:O26"/>
    <mergeCell ref="B55:P55"/>
    <mergeCell ref="E65:G65"/>
    <mergeCell ref="I65:K65"/>
    <mergeCell ref="M65:O65"/>
    <mergeCell ref="E66:G66"/>
    <mergeCell ref="I66:K66"/>
    <mergeCell ref="M66:O66"/>
    <mergeCell ref="E47:G47"/>
    <mergeCell ref="H47:K47"/>
    <mergeCell ref="L47:O47"/>
    <mergeCell ref="B49:P49"/>
    <mergeCell ref="E91:G91"/>
    <mergeCell ref="I91:K91"/>
    <mergeCell ref="E73:G73"/>
    <mergeCell ref="I73:K73"/>
    <mergeCell ref="E75:G75"/>
    <mergeCell ref="I75:K75"/>
    <mergeCell ref="E79:G79"/>
    <mergeCell ref="I79:K79"/>
    <mergeCell ref="E68:G68"/>
    <mergeCell ref="E69:G69"/>
    <mergeCell ref="I69:K69"/>
    <mergeCell ref="E71:G71"/>
    <mergeCell ref="I71:K71"/>
    <mergeCell ref="E85:G85"/>
    <mergeCell ref="I85:K85"/>
    <mergeCell ref="E87:G87"/>
    <mergeCell ref="I87:K87"/>
    <mergeCell ref="E89:G89"/>
    <mergeCell ref="I89:K89"/>
    <mergeCell ref="E81:G81"/>
    <mergeCell ref="I81:K81"/>
    <mergeCell ref="E83:G83"/>
    <mergeCell ref="I83:K83"/>
    <mergeCell ref="E95:G95"/>
    <mergeCell ref="I95:K95"/>
    <mergeCell ref="E97:G97"/>
    <mergeCell ref="I97:K97"/>
    <mergeCell ref="E101:G101"/>
    <mergeCell ref="I101:K101"/>
    <mergeCell ref="E99:G99"/>
    <mergeCell ref="I99:K99"/>
    <mergeCell ref="E93:G93"/>
    <mergeCell ref="I93:K93"/>
    <mergeCell ref="E107:G107"/>
    <mergeCell ref="I107:K107"/>
    <mergeCell ref="E111:G111"/>
    <mergeCell ref="I111:K111"/>
    <mergeCell ref="E113:G113"/>
    <mergeCell ref="I113:K113"/>
    <mergeCell ref="E109:G109"/>
    <mergeCell ref="I109:K109"/>
    <mergeCell ref="E103:G103"/>
    <mergeCell ref="I103:K103"/>
    <mergeCell ref="E105:G105"/>
    <mergeCell ref="I105:K105"/>
    <mergeCell ref="M120:O120"/>
    <mergeCell ref="E121:G121"/>
    <mergeCell ref="I121:K121"/>
    <mergeCell ref="M121:O121"/>
    <mergeCell ref="E124:G124"/>
    <mergeCell ref="I124:K124"/>
    <mergeCell ref="E115:G115"/>
    <mergeCell ref="I115:K115"/>
    <mergeCell ref="E117:G117"/>
    <mergeCell ref="I117:K117"/>
    <mergeCell ref="E120:G120"/>
    <mergeCell ref="I120:K120"/>
    <mergeCell ref="E126:G126"/>
    <mergeCell ref="I126:K126"/>
    <mergeCell ref="E128:G128"/>
    <mergeCell ref="I128:K128"/>
    <mergeCell ref="B144:O144"/>
    <mergeCell ref="B145:O145"/>
    <mergeCell ref="E136:G136"/>
    <mergeCell ref="I136:K136"/>
    <mergeCell ref="E138:G138"/>
    <mergeCell ref="I138:K138"/>
    <mergeCell ref="E140:G140"/>
    <mergeCell ref="I140:K140"/>
    <mergeCell ref="E142:G142"/>
    <mergeCell ref="I142:K142"/>
    <mergeCell ref="C152:E152"/>
    <mergeCell ref="C155:E155"/>
    <mergeCell ref="C158:E158"/>
    <mergeCell ref="E130:G130"/>
    <mergeCell ref="I130:K130"/>
    <mergeCell ref="E132:G132"/>
    <mergeCell ref="I132:K132"/>
    <mergeCell ref="E134:G134"/>
    <mergeCell ref="I134:K134"/>
    <mergeCell ref="C149:E149"/>
  </mergeCells>
  <pageMargins left="0.25" right="0.25" top="0.75" bottom="0.75" header="0.3" footer="0.3"/>
  <pageSetup scale="5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Data!$B$2:$B$4</xm:f>
          </x14:formula1>
          <xm:sqref>E71:G71 E73:G73 E75:G75 E69:G69 E81:G81 E83:G83 E85:G85 E89:G89 E79:G79 E91:G91 E87:G87 E95:G95 E97:G97 E101:G101 E93:G93 E103:G103 E105:G105 E107:G107 E111:G111 E113:G113 E115:G115 E117:G117 E124:G124 E126:G126 E128:G128 E130:G130 E132:G132 E77:G77 E134:G136 E142:G142 E138:G138 E140:G140 E99:G99 E109:G109</xm:sqref>
        </x14:dataValidation>
        <x14:dataValidation type="list" allowBlank="1" showInputMessage="1" showErrorMessage="1" xr:uid="{00000000-0002-0000-0300-000001000000}">
          <x14:formula1>
            <xm:f>Data!$D$2:$D$5</xm:f>
          </x14:formula1>
          <xm:sqref>I71:K71 I73:K73 I75:K75 I69:K69 I81:K81 I83:K83 I85:K85 I79:K79 I89:K89 I91:K91 I87:K87 I95:K95 I97:K97 I101:K101 I93:K93 I103:K103 I105:K105 I107:K107 I111:K111 I113:K113 I115:K115 I117:K117 I124:K124 I126:K126 I128:K128 I130:K130 I132:K132 I77:K77 I134:K136 I142:K142 I138:K138 I140:K140 I99:K99 I109:K109</xm:sqref>
        </x14:dataValidation>
        <x14:dataValidation type="list" allowBlank="1" showInputMessage="1" showErrorMessage="1" xr:uid="{00000000-0002-0000-0300-000002000000}">
          <x14:formula1>
            <xm:f>Data!$F$2:$F$5</xm:f>
          </x14:formula1>
          <xm:sqref>O69 O71 O73 O111 O113 O75 O79 O81 O83 O85 O87 O89 O91 O93 O95 O97 O101 O103 O105 O107 O115 O117 O124 O126 O128 O130 O132 O77 O134:O136 O142 O138 O140 O99 O109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58"/>
  <sheetViews>
    <sheetView zoomScaleNormal="100" workbookViewId="0">
      <selection activeCell="N1" sqref="N1:Q1"/>
    </sheetView>
  </sheetViews>
  <sheetFormatPr defaultColWidth="0" defaultRowHeight="15" zeroHeight="1" x14ac:dyDescent="0.2"/>
  <cols>
    <col min="1" max="1" width="3.7109375" style="1" customWidth="1"/>
    <col min="2" max="2" width="7.28515625" style="1" customWidth="1"/>
    <col min="3" max="3" width="63.140625" style="1" customWidth="1"/>
    <col min="4" max="4" width="2.7109375" style="1" customWidth="1"/>
    <col min="5" max="5" width="18.7109375" style="1" customWidth="1"/>
    <col min="6" max="6" width="2.7109375" style="1" customWidth="1"/>
    <col min="7" max="7" width="18.7109375" style="1" customWidth="1"/>
    <col min="8" max="8" width="2.7109375" style="1" customWidth="1"/>
    <col min="9" max="9" width="18.7109375" style="1" customWidth="1"/>
    <col min="10" max="10" width="2.7109375" style="1" customWidth="1"/>
    <col min="11" max="11" width="18.7109375" style="1" customWidth="1"/>
    <col min="12" max="12" width="2.7109375" style="1" customWidth="1"/>
    <col min="13" max="13" width="18.7109375" style="1" customWidth="1"/>
    <col min="14" max="14" width="2.7109375" style="1" customWidth="1"/>
    <col min="15" max="15" width="18.7109375" style="1" customWidth="1"/>
    <col min="16" max="16" width="2.7109375" style="1" customWidth="1"/>
    <col min="17" max="17" width="18.7109375" style="1" customWidth="1"/>
    <col min="18" max="19" width="2.7109375" style="1" customWidth="1"/>
    <col min="20" max="16384" width="2.7109375" style="1" hidden="1"/>
  </cols>
  <sheetData>
    <row r="1" spans="1:19" ht="15.75" x14ac:dyDescent="0.25">
      <c r="A1" s="175" t="s">
        <v>358</v>
      </c>
      <c r="B1" s="175"/>
      <c r="C1" s="175"/>
      <c r="D1" s="30"/>
      <c r="E1" s="30"/>
      <c r="F1" s="30"/>
      <c r="G1" s="30"/>
      <c r="H1" s="30"/>
      <c r="I1" s="30"/>
      <c r="J1" s="30"/>
      <c r="K1" s="33"/>
      <c r="L1" s="33"/>
      <c r="M1" s="44" t="s">
        <v>0</v>
      </c>
      <c r="N1" s="180"/>
      <c r="O1" s="180"/>
      <c r="P1" s="180"/>
      <c r="Q1" s="180"/>
      <c r="R1" s="30"/>
      <c r="S1" s="30"/>
    </row>
    <row r="2" spans="1:19" s="30" customFormat="1" ht="6.95" customHeight="1" x14ac:dyDescent="0.25">
      <c r="A2" s="71"/>
      <c r="B2" s="71"/>
      <c r="C2" s="71"/>
      <c r="K2" s="33"/>
      <c r="L2" s="33"/>
      <c r="M2" s="44"/>
      <c r="N2" s="83"/>
      <c r="O2" s="83"/>
      <c r="P2" s="83"/>
      <c r="Q2" s="83"/>
    </row>
    <row r="3" spans="1:19" ht="15.75" x14ac:dyDescent="0.25">
      <c r="A3" s="30"/>
      <c r="B3" s="30"/>
      <c r="C3" s="30"/>
      <c r="D3" s="30"/>
      <c r="E3" s="30"/>
      <c r="F3" s="30"/>
      <c r="G3" s="30"/>
      <c r="H3" s="30"/>
      <c r="I3" s="30"/>
      <c r="J3" s="30"/>
      <c r="K3" s="33"/>
      <c r="L3" s="33"/>
      <c r="M3" s="44" t="s">
        <v>1</v>
      </c>
      <c r="N3" s="181"/>
      <c r="O3" s="180"/>
      <c r="P3" s="180"/>
      <c r="Q3" s="180"/>
      <c r="R3" s="30"/>
      <c r="S3" s="30"/>
    </row>
    <row r="4" spans="1:19" x14ac:dyDescent="0.2">
      <c r="A4" s="2"/>
      <c r="B4" s="2"/>
      <c r="C4" s="2"/>
      <c r="D4" s="2"/>
      <c r="E4" s="2"/>
      <c r="F4" s="2"/>
      <c r="G4" s="2"/>
      <c r="H4" s="2"/>
      <c r="I4" s="2"/>
      <c r="J4" s="2"/>
      <c r="K4" s="2"/>
      <c r="L4" s="2"/>
      <c r="M4" s="2"/>
      <c r="N4" s="2"/>
      <c r="O4" s="2"/>
      <c r="P4" s="2"/>
      <c r="Q4" s="2"/>
      <c r="R4" s="30"/>
      <c r="S4" s="30"/>
    </row>
    <row r="5" spans="1:19" ht="43.5" customHeight="1" x14ac:dyDescent="0.2">
      <c r="A5" s="183" t="s">
        <v>317</v>
      </c>
      <c r="B5" s="183"/>
      <c r="C5" s="183"/>
      <c r="D5" s="183"/>
      <c r="E5" s="183"/>
      <c r="F5" s="183"/>
      <c r="G5" s="183"/>
      <c r="H5" s="183"/>
      <c r="I5" s="183"/>
      <c r="J5" s="30"/>
      <c r="K5" s="30"/>
      <c r="L5" s="30"/>
      <c r="M5" s="30"/>
      <c r="N5" s="30"/>
      <c r="O5" s="30"/>
      <c r="P5" s="30"/>
      <c r="Q5" s="30"/>
      <c r="R5" s="30"/>
      <c r="S5" s="30"/>
    </row>
    <row r="6" spans="1:19" ht="15" customHeight="1" x14ac:dyDescent="0.25">
      <c r="A6" s="176" t="s">
        <v>229</v>
      </c>
      <c r="B6" s="176"/>
      <c r="C6" s="176"/>
      <c r="D6" s="30"/>
      <c r="E6" s="30"/>
      <c r="F6" s="30"/>
      <c r="G6" s="30"/>
      <c r="H6" s="30"/>
      <c r="I6" s="30"/>
      <c r="J6" s="30"/>
      <c r="K6" s="30"/>
      <c r="L6" s="30"/>
      <c r="M6" s="30"/>
      <c r="N6" s="30"/>
      <c r="O6" s="30"/>
      <c r="P6" s="30"/>
      <c r="Q6" s="30"/>
      <c r="R6" s="30"/>
      <c r="S6" s="30"/>
    </row>
    <row r="7" spans="1:19" ht="45" customHeight="1" x14ac:dyDescent="0.25">
      <c r="A7" s="182" t="s">
        <v>359</v>
      </c>
      <c r="B7" s="182"/>
      <c r="C7" s="182"/>
      <c r="D7" s="182"/>
      <c r="E7" s="182"/>
      <c r="F7" s="182"/>
      <c r="G7" s="182"/>
      <c r="H7" s="182"/>
      <c r="I7" s="182"/>
      <c r="J7" s="182"/>
      <c r="K7" s="182"/>
      <c r="L7" s="182"/>
      <c r="M7" s="182"/>
      <c r="N7" s="182"/>
      <c r="O7" s="182"/>
      <c r="P7" s="182"/>
      <c r="Q7" s="182"/>
      <c r="R7" s="30"/>
      <c r="S7" s="30"/>
    </row>
    <row r="8" spans="1:19" ht="15.75" customHeight="1" x14ac:dyDescent="0.2">
      <c r="A8" s="167" t="s">
        <v>13</v>
      </c>
      <c r="B8" s="167"/>
      <c r="C8" s="167"/>
      <c r="D8" s="167"/>
      <c r="E8" s="167"/>
      <c r="F8" s="167"/>
      <c r="G8" s="167"/>
      <c r="H8" s="32"/>
      <c r="I8" s="32"/>
      <c r="J8" s="32"/>
      <c r="K8" s="32"/>
      <c r="L8" s="32"/>
      <c r="M8" s="32"/>
      <c r="N8" s="32"/>
      <c r="O8" s="32"/>
      <c r="P8" s="30"/>
      <c r="Q8" s="30"/>
      <c r="R8" s="30"/>
      <c r="S8" s="30"/>
    </row>
    <row r="9" spans="1:19" ht="6.95" customHeight="1" x14ac:dyDescent="0.2">
      <c r="A9" s="30"/>
      <c r="B9" s="30"/>
      <c r="C9" s="30"/>
      <c r="D9" s="30"/>
      <c r="E9" s="30"/>
      <c r="F9" s="30"/>
      <c r="G9" s="30"/>
      <c r="H9" s="30"/>
      <c r="I9" s="30"/>
      <c r="J9" s="30"/>
      <c r="K9" s="30"/>
      <c r="L9" s="30"/>
      <c r="M9" s="30"/>
      <c r="N9" s="30"/>
      <c r="O9" s="30"/>
      <c r="P9" s="30"/>
      <c r="Q9" s="30"/>
      <c r="R9" s="30"/>
      <c r="S9" s="30"/>
    </row>
    <row r="10" spans="1:19" ht="15.75" x14ac:dyDescent="0.25">
      <c r="A10" s="3" t="s">
        <v>323</v>
      </c>
      <c r="B10" s="4"/>
      <c r="C10" s="4"/>
      <c r="D10" s="4"/>
      <c r="E10" s="4"/>
      <c r="F10" s="4"/>
      <c r="G10" s="4"/>
      <c r="H10" s="4"/>
      <c r="I10" s="4"/>
      <c r="J10" s="4"/>
      <c r="K10" s="4"/>
      <c r="L10" s="4"/>
      <c r="M10" s="4"/>
      <c r="N10" s="4"/>
      <c r="O10" s="4"/>
      <c r="P10" s="4"/>
      <c r="Q10" s="4"/>
      <c r="R10" s="30"/>
      <c r="S10" s="30"/>
    </row>
    <row r="11" spans="1:19" ht="15.75" x14ac:dyDescent="0.25">
      <c r="A11" s="30"/>
      <c r="B11" s="30"/>
      <c r="C11" s="30"/>
      <c r="D11" s="30"/>
      <c r="E11" s="16" t="s">
        <v>27</v>
      </c>
      <c r="F11" s="26"/>
      <c r="G11" s="160" t="s">
        <v>8</v>
      </c>
      <c r="H11" s="160"/>
      <c r="I11" s="161"/>
      <c r="J11" s="166" t="s">
        <v>25</v>
      </c>
      <c r="K11" s="154"/>
      <c r="L11" s="154"/>
      <c r="M11" s="154"/>
      <c r="N11" s="166" t="s">
        <v>26</v>
      </c>
      <c r="O11" s="154"/>
      <c r="P11" s="154"/>
      <c r="Q11" s="154"/>
      <c r="R11" s="30"/>
      <c r="S11" s="30"/>
    </row>
    <row r="12" spans="1:19" ht="31.5" x14ac:dyDescent="0.25">
      <c r="A12" s="30"/>
      <c r="B12" s="30"/>
      <c r="C12" s="30"/>
      <c r="D12" s="30"/>
      <c r="E12" s="34" t="s">
        <v>28</v>
      </c>
      <c r="F12" s="35"/>
      <c r="G12" s="34" t="s">
        <v>2</v>
      </c>
      <c r="H12" s="34"/>
      <c r="I12" s="34" t="s">
        <v>3</v>
      </c>
      <c r="J12" s="35"/>
      <c r="K12" s="34" t="s">
        <v>4</v>
      </c>
      <c r="L12" s="34"/>
      <c r="M12" s="34" t="s">
        <v>5</v>
      </c>
      <c r="N12" s="35"/>
      <c r="O12" s="34" t="s">
        <v>6</v>
      </c>
      <c r="P12" s="34"/>
      <c r="Q12" s="34" t="s">
        <v>7</v>
      </c>
      <c r="R12" s="30"/>
      <c r="S12" s="30"/>
    </row>
    <row r="13" spans="1:19" ht="15.75" x14ac:dyDescent="0.25">
      <c r="A13" s="30"/>
      <c r="B13" s="5" t="s">
        <v>324</v>
      </c>
      <c r="C13" s="6"/>
      <c r="D13" s="6"/>
      <c r="E13" s="6"/>
      <c r="F13" s="6"/>
      <c r="G13" s="6"/>
      <c r="H13" s="6"/>
      <c r="I13" s="6"/>
      <c r="J13" s="6"/>
      <c r="K13" s="6"/>
      <c r="L13" s="6"/>
      <c r="M13" s="6"/>
      <c r="N13" s="6"/>
      <c r="O13" s="6"/>
      <c r="P13" s="6"/>
      <c r="Q13" s="6"/>
      <c r="R13" s="30"/>
      <c r="S13" s="30"/>
    </row>
    <row r="14" spans="1:19" s="8" customFormat="1" ht="6.95" customHeight="1" x14ac:dyDescent="0.25">
      <c r="A14" s="30"/>
      <c r="B14" s="40"/>
      <c r="C14" s="30"/>
      <c r="D14" s="30"/>
      <c r="E14" s="30"/>
      <c r="F14" s="30"/>
      <c r="G14" s="30"/>
      <c r="H14" s="30"/>
      <c r="I14" s="30"/>
      <c r="J14" s="30"/>
      <c r="K14" s="30"/>
      <c r="L14" s="30"/>
      <c r="M14" s="30"/>
      <c r="N14" s="30"/>
      <c r="O14" s="30"/>
      <c r="P14" s="30"/>
      <c r="Q14" s="30"/>
      <c r="R14" s="30"/>
      <c r="S14" s="30"/>
    </row>
    <row r="15" spans="1:19" ht="15.75" x14ac:dyDescent="0.25">
      <c r="A15" s="30"/>
      <c r="B15" s="42" t="s">
        <v>313</v>
      </c>
      <c r="C15" s="30" t="s">
        <v>18</v>
      </c>
      <c r="D15" s="33"/>
      <c r="E15" s="9">
        <f>SUM('2. ETH0052 HSA Cost'!E24, '3. ETH0053 Caf Plan &amp; ERA Cost'!E30, '4. ETH0054 Commuter Cost'!E24)</f>
        <v>0</v>
      </c>
      <c r="F15" s="38"/>
      <c r="G15" s="28" t="s">
        <v>318</v>
      </c>
      <c r="H15" s="30"/>
      <c r="I15" s="28" t="s">
        <v>318</v>
      </c>
      <c r="J15" s="37"/>
      <c r="K15" s="28" t="s">
        <v>318</v>
      </c>
      <c r="L15" s="30"/>
      <c r="M15" s="28" t="s">
        <v>318</v>
      </c>
      <c r="N15" s="37"/>
      <c r="O15" s="28" t="s">
        <v>318</v>
      </c>
      <c r="P15" s="30"/>
      <c r="Q15" s="28" t="s">
        <v>318</v>
      </c>
      <c r="R15" s="30"/>
      <c r="S15" s="30"/>
    </row>
    <row r="16" spans="1:19" s="30" customFormat="1" ht="6.95" customHeight="1" x14ac:dyDescent="0.2">
      <c r="B16" s="41"/>
      <c r="E16" s="38"/>
      <c r="F16" s="38"/>
      <c r="G16" s="37"/>
      <c r="I16" s="37"/>
      <c r="J16" s="37"/>
      <c r="K16" s="37"/>
      <c r="L16" s="37"/>
      <c r="M16" s="37"/>
      <c r="N16" s="37"/>
      <c r="O16" s="37"/>
    </row>
    <row r="17" spans="1:19" ht="15.75" x14ac:dyDescent="0.25">
      <c r="A17" s="30"/>
      <c r="B17" s="43" t="s">
        <v>314</v>
      </c>
      <c r="C17" s="30" t="s">
        <v>31</v>
      </c>
      <c r="D17" s="33"/>
      <c r="E17" s="28" t="s">
        <v>318</v>
      </c>
      <c r="F17" s="36"/>
      <c r="G17" s="36">
        <f>SUM('2. ETH0052 HSA Cost'!E44,'3. ETH0053 Caf Plan &amp; ERA Cost'!E50,'4. ETH0054 Commuter Cost'!E44)</f>
        <v>0</v>
      </c>
      <c r="H17" s="36"/>
      <c r="I17" s="36">
        <f>SUM('2. ETH0052 HSA Cost'!G44,'3. ETH0053 Caf Plan &amp; ERA Cost'!G50,'4. ETH0054 Commuter Cost'!G44)</f>
        <v>0</v>
      </c>
      <c r="J17" s="36">
        <f>SUM('2. ETH0052 HSA Cost'!H44,'3. ETH0053 Caf Plan &amp; ERA Cost'!H50,'4. ETH0054 Commuter Cost'!H44)</f>
        <v>0</v>
      </c>
      <c r="K17" s="36">
        <f>SUM('2. ETH0052 HSA Cost'!I44,'3. ETH0053 Caf Plan &amp; ERA Cost'!I50,'4. ETH0054 Commuter Cost'!I44)</f>
        <v>0</v>
      </c>
      <c r="L17" s="36"/>
      <c r="M17" s="36">
        <f>SUM('2. ETH0052 HSA Cost'!K44,'3. ETH0053 Caf Plan &amp; ERA Cost'!K50,'4. ETH0054 Commuter Cost'!K44)</f>
        <v>0</v>
      </c>
      <c r="N17" s="36"/>
      <c r="O17" s="36">
        <f>SUM('2. ETH0052 HSA Cost'!M44,'3. ETH0053 Caf Plan &amp; ERA Cost'!M50,'4. ETH0054 Commuter Cost'!M44)</f>
        <v>0</v>
      </c>
      <c r="P17" s="36"/>
      <c r="Q17" s="36">
        <f>SUM('2. ETH0052 HSA Cost'!O44,'3. ETH0053 Caf Plan &amp; ERA Cost'!O50,'4. ETH0054 Commuter Cost'!O44)</f>
        <v>0</v>
      </c>
      <c r="R17" s="30"/>
      <c r="S17" s="30"/>
    </row>
    <row r="18" spans="1:19" ht="6.95" customHeight="1" x14ac:dyDescent="0.2">
      <c r="A18" s="30"/>
      <c r="B18" s="42"/>
      <c r="C18" s="30"/>
      <c r="D18" s="30"/>
      <c r="E18" s="38"/>
      <c r="F18" s="38"/>
      <c r="G18" s="38"/>
      <c r="H18" s="30"/>
      <c r="I18" s="38"/>
      <c r="J18" s="30"/>
      <c r="K18" s="38"/>
      <c r="L18" s="30"/>
      <c r="M18" s="38"/>
      <c r="N18" s="38"/>
      <c r="O18" s="38"/>
      <c r="P18" s="30"/>
      <c r="Q18" s="30"/>
      <c r="R18" s="30"/>
      <c r="S18" s="30"/>
    </row>
    <row r="19" spans="1:19" x14ac:dyDescent="0.2">
      <c r="A19" s="30"/>
      <c r="B19" s="42" t="s">
        <v>315</v>
      </c>
      <c r="C19" s="30" t="s">
        <v>208</v>
      </c>
      <c r="D19" s="30"/>
      <c r="E19" s="28" t="s">
        <v>318</v>
      </c>
      <c r="F19" s="38"/>
      <c r="G19" s="36">
        <f>'3. ETH0053 Caf Plan &amp; ERA Cost'!E148</f>
        <v>0</v>
      </c>
      <c r="H19" s="36"/>
      <c r="I19" s="36">
        <f>'3. ETH0053 Caf Plan &amp; ERA Cost'!G148</f>
        <v>0</v>
      </c>
      <c r="J19" s="36"/>
      <c r="K19" s="36">
        <f>'3. ETH0053 Caf Plan &amp; ERA Cost'!I148</f>
        <v>0</v>
      </c>
      <c r="L19" s="36"/>
      <c r="M19" s="36">
        <f>'3. ETH0053 Caf Plan &amp; ERA Cost'!K148</f>
        <v>0</v>
      </c>
      <c r="N19" s="36"/>
      <c r="O19" s="36">
        <f>'3. ETH0053 Caf Plan &amp; ERA Cost'!M148</f>
        <v>0</v>
      </c>
      <c r="P19" s="36"/>
      <c r="Q19" s="36">
        <f>'3. ETH0053 Caf Plan &amp; ERA Cost'!O148</f>
        <v>0</v>
      </c>
      <c r="R19" s="30"/>
      <c r="S19" s="30"/>
    </row>
    <row r="20" spans="1:19" ht="6.95" customHeight="1" x14ac:dyDescent="0.2">
      <c r="A20" s="30"/>
      <c r="B20" s="42"/>
      <c r="C20" s="30"/>
      <c r="D20" s="30"/>
      <c r="E20" s="38"/>
      <c r="F20" s="38"/>
      <c r="G20" s="38"/>
      <c r="H20" s="30"/>
      <c r="I20" s="38"/>
      <c r="J20" s="39"/>
      <c r="K20" s="38"/>
      <c r="L20" s="39"/>
      <c r="M20" s="38"/>
      <c r="N20" s="39"/>
      <c r="O20" s="38"/>
      <c r="P20" s="30"/>
      <c r="Q20" s="30"/>
      <c r="R20" s="30"/>
      <c r="S20" s="30"/>
    </row>
    <row r="21" spans="1:19" x14ac:dyDescent="0.2">
      <c r="A21" s="30"/>
      <c r="B21" s="42" t="s">
        <v>316</v>
      </c>
      <c r="C21" s="30" t="s">
        <v>202</v>
      </c>
      <c r="D21" s="30"/>
      <c r="E21" s="28" t="s">
        <v>318</v>
      </c>
      <c r="F21" s="38"/>
      <c r="G21" s="36">
        <f>'3. ETH0053 Caf Plan &amp; ERA Cost'!E167</f>
        <v>0</v>
      </c>
      <c r="H21" s="36"/>
      <c r="I21" s="36">
        <f>'3. ETH0053 Caf Plan &amp; ERA Cost'!G167</f>
        <v>0</v>
      </c>
      <c r="J21" s="36"/>
      <c r="K21" s="36">
        <f>'3. ETH0053 Caf Plan &amp; ERA Cost'!I167</f>
        <v>0</v>
      </c>
      <c r="L21" s="36"/>
      <c r="M21" s="36">
        <f>'3. ETH0053 Caf Plan &amp; ERA Cost'!K167</f>
        <v>0</v>
      </c>
      <c r="N21" s="36"/>
      <c r="O21" s="36">
        <f>'3. ETH0053 Caf Plan &amp; ERA Cost'!M167</f>
        <v>0</v>
      </c>
      <c r="P21" s="36"/>
      <c r="Q21" s="36">
        <f>'3. ETH0053 Caf Plan &amp; ERA Cost'!O167</f>
        <v>0</v>
      </c>
      <c r="R21" s="30"/>
      <c r="S21" s="30"/>
    </row>
    <row r="22" spans="1:19" ht="6.95" customHeight="1" x14ac:dyDescent="0.2">
      <c r="A22" s="30"/>
      <c r="B22" s="42"/>
      <c r="C22" s="30"/>
      <c r="D22" s="30"/>
      <c r="E22" s="30"/>
      <c r="F22" s="30"/>
      <c r="G22" s="30"/>
      <c r="H22" s="30"/>
      <c r="I22" s="30"/>
      <c r="J22" s="30"/>
      <c r="K22" s="30"/>
      <c r="L22" s="30"/>
      <c r="M22" s="30"/>
      <c r="N22" s="30"/>
      <c r="O22" s="30"/>
      <c r="P22" s="30"/>
      <c r="Q22" s="30"/>
      <c r="R22" s="30"/>
      <c r="S22" s="30"/>
    </row>
    <row r="23" spans="1:19" x14ac:dyDescent="0.2">
      <c r="A23" s="30"/>
      <c r="B23" s="43" t="s">
        <v>319</v>
      </c>
      <c r="C23" s="30" t="s">
        <v>331</v>
      </c>
      <c r="D23" s="30"/>
      <c r="E23" s="36">
        <f>E15</f>
        <v>0</v>
      </c>
      <c r="F23" s="36"/>
      <c r="G23" s="36">
        <f>SUM(G17:G21)</f>
        <v>0</v>
      </c>
      <c r="H23" s="30"/>
      <c r="I23" s="36">
        <f>SUM(I17:I21)</f>
        <v>0</v>
      </c>
      <c r="J23" s="30"/>
      <c r="K23" s="36">
        <f>SUM(K17:K21)</f>
        <v>0</v>
      </c>
      <c r="L23" s="30"/>
      <c r="M23" s="36">
        <f>SUM(M17:M21)</f>
        <v>0</v>
      </c>
      <c r="N23" s="30"/>
      <c r="O23" s="36">
        <f>SUM(O17:O21)</f>
        <v>0</v>
      </c>
      <c r="P23" s="30"/>
      <c r="Q23" s="36">
        <f>SUM(Q17:Q21)</f>
        <v>0</v>
      </c>
      <c r="R23" s="30"/>
      <c r="S23" s="30"/>
    </row>
    <row r="24" spans="1:19" ht="6.95" customHeight="1" x14ac:dyDescent="0.2">
      <c r="A24" s="30"/>
      <c r="B24" s="43"/>
      <c r="C24" s="30"/>
      <c r="D24" s="30"/>
      <c r="E24" s="36"/>
      <c r="F24" s="36"/>
      <c r="G24" s="36"/>
      <c r="H24" s="30"/>
      <c r="I24" s="36"/>
      <c r="J24" s="30"/>
      <c r="K24" s="36"/>
      <c r="L24" s="30"/>
      <c r="M24" s="36"/>
      <c r="N24" s="30"/>
      <c r="O24" s="36"/>
      <c r="P24" s="30"/>
      <c r="Q24" s="36"/>
      <c r="R24" s="30"/>
      <c r="S24" s="30"/>
    </row>
    <row r="25" spans="1:19" ht="15.75" x14ac:dyDescent="0.25">
      <c r="A25" s="30"/>
      <c r="B25" s="43" t="s">
        <v>320</v>
      </c>
      <c r="C25" s="33" t="s">
        <v>321</v>
      </c>
      <c r="D25" s="30"/>
      <c r="E25" s="133"/>
      <c r="F25" s="36"/>
      <c r="G25" s="133"/>
      <c r="H25" s="30"/>
      <c r="I25" s="133"/>
      <c r="J25" s="30"/>
      <c r="K25" s="133"/>
      <c r="L25" s="30"/>
      <c r="M25" s="133"/>
      <c r="N25" s="30"/>
      <c r="O25" s="133"/>
      <c r="P25" s="30"/>
      <c r="Q25" s="133"/>
      <c r="R25" s="30"/>
      <c r="S25" s="30"/>
    </row>
    <row r="26" spans="1:19" ht="6.95" customHeight="1" x14ac:dyDescent="0.2">
      <c r="A26" s="30"/>
      <c r="B26" s="43"/>
      <c r="C26" s="30"/>
      <c r="D26" s="30"/>
      <c r="E26" s="36"/>
      <c r="F26" s="36"/>
      <c r="G26" s="36"/>
      <c r="H26" s="30"/>
      <c r="I26" s="36"/>
      <c r="J26" s="30"/>
      <c r="K26" s="36"/>
      <c r="L26" s="30"/>
      <c r="M26" s="36"/>
      <c r="N26" s="30"/>
      <c r="O26" s="36"/>
      <c r="P26" s="30"/>
      <c r="Q26" s="36"/>
      <c r="R26" s="30"/>
      <c r="S26" s="30"/>
    </row>
    <row r="27" spans="1:19" ht="15.75" x14ac:dyDescent="0.25">
      <c r="A27" s="30"/>
      <c r="B27" s="43" t="s">
        <v>322</v>
      </c>
      <c r="C27" s="33" t="s">
        <v>332</v>
      </c>
      <c r="D27" s="30"/>
      <c r="E27" s="36">
        <f>+E23-(E23*E25)</f>
        <v>0</v>
      </c>
      <c r="F27" s="36"/>
      <c r="G27" s="36">
        <f>+G23-(G23*G25)</f>
        <v>0</v>
      </c>
      <c r="H27" s="30"/>
      <c r="I27" s="36">
        <f>+I23-(I23*I25)</f>
        <v>0</v>
      </c>
      <c r="J27" s="30"/>
      <c r="K27" s="36">
        <f>+K23-(K23*K25)</f>
        <v>0</v>
      </c>
      <c r="L27" s="30"/>
      <c r="M27" s="36">
        <f>+M23-(M23*M25)</f>
        <v>0</v>
      </c>
      <c r="N27" s="30"/>
      <c r="O27" s="36">
        <f>+O23-(O23*O25)</f>
        <v>0</v>
      </c>
      <c r="P27" s="30"/>
      <c r="Q27" s="36">
        <f>+Q23-(Q23*Q25)</f>
        <v>0</v>
      </c>
      <c r="R27" s="30"/>
      <c r="S27" s="30"/>
    </row>
    <row r="28" spans="1:19" ht="6.95" customHeight="1" x14ac:dyDescent="0.25">
      <c r="A28" s="30"/>
      <c r="B28" s="42"/>
      <c r="C28" s="33"/>
      <c r="D28" s="33"/>
      <c r="E28" s="36"/>
      <c r="F28" s="36"/>
      <c r="G28" s="36"/>
      <c r="H28" s="30"/>
      <c r="I28" s="36"/>
      <c r="J28" s="30"/>
      <c r="K28" s="36"/>
      <c r="L28" s="30"/>
      <c r="M28" s="36"/>
      <c r="N28" s="30"/>
      <c r="O28" s="36"/>
      <c r="P28" s="30"/>
      <c r="Q28" s="30"/>
      <c r="R28" s="30"/>
      <c r="S28" s="30"/>
    </row>
    <row r="29" spans="1:19" ht="15.75" x14ac:dyDescent="0.25">
      <c r="A29" s="30"/>
      <c r="B29" s="178" t="s">
        <v>328</v>
      </c>
      <c r="C29" s="178"/>
      <c r="D29" s="178"/>
      <c r="E29" s="178"/>
      <c r="F29" s="178"/>
      <c r="G29" s="178"/>
      <c r="H29" s="178"/>
      <c r="I29" s="178"/>
      <c r="J29" s="178"/>
      <c r="K29" s="178"/>
      <c r="L29" s="178"/>
      <c r="M29" s="178"/>
      <c r="N29" s="178"/>
      <c r="O29" s="178"/>
      <c r="P29" s="178"/>
      <c r="Q29" s="6"/>
      <c r="R29" s="30"/>
      <c r="S29" s="30"/>
    </row>
    <row r="30" spans="1:19" s="8" customFormat="1" ht="6.95" customHeight="1" x14ac:dyDescent="0.25">
      <c r="A30" s="30"/>
      <c r="B30" s="40"/>
      <c r="C30" s="30"/>
      <c r="D30" s="30"/>
      <c r="E30" s="30"/>
      <c r="F30" s="30"/>
      <c r="G30" s="30"/>
      <c r="H30" s="30"/>
      <c r="I30" s="30"/>
      <c r="J30" s="30"/>
      <c r="K30" s="30"/>
      <c r="L30" s="30"/>
      <c r="M30" s="30"/>
      <c r="N30" s="30"/>
      <c r="O30" s="30"/>
      <c r="P30" s="30"/>
      <c r="Q30" s="30"/>
      <c r="R30" s="30"/>
      <c r="S30" s="30"/>
    </row>
    <row r="31" spans="1:19" s="8" customFormat="1" ht="15" customHeight="1" x14ac:dyDescent="0.2">
      <c r="A31" s="30"/>
      <c r="B31" s="45" t="s">
        <v>325</v>
      </c>
      <c r="C31" s="46" t="s">
        <v>309</v>
      </c>
      <c r="D31" s="30"/>
      <c r="E31" s="28" t="s">
        <v>318</v>
      </c>
      <c r="F31" s="30"/>
      <c r="G31" s="36">
        <f>'2. ETH0052 HSA Cost'!E53</f>
        <v>0</v>
      </c>
      <c r="H31" s="30"/>
      <c r="I31" s="36">
        <f>'2. ETH0052 HSA Cost'!G53</f>
        <v>0</v>
      </c>
      <c r="J31" s="30"/>
      <c r="K31" s="36">
        <f>'2. ETH0052 HSA Cost'!I53</f>
        <v>0</v>
      </c>
      <c r="L31" s="30"/>
      <c r="M31" s="36">
        <f>'2. ETH0052 HSA Cost'!K53</f>
        <v>0</v>
      </c>
      <c r="N31" s="30"/>
      <c r="O31" s="36">
        <f>'2. ETH0052 HSA Cost'!M53</f>
        <v>0</v>
      </c>
      <c r="P31" s="30"/>
      <c r="Q31" s="36">
        <f>'2. ETH0052 HSA Cost'!O53</f>
        <v>0</v>
      </c>
      <c r="R31" s="30"/>
      <c r="S31" s="30"/>
    </row>
    <row r="32" spans="1:19" s="8" customFormat="1" ht="6.95" customHeight="1" x14ac:dyDescent="0.25">
      <c r="A32" s="30"/>
      <c r="B32" s="72"/>
      <c r="C32" s="46"/>
      <c r="D32" s="30"/>
      <c r="F32" s="30"/>
      <c r="G32" s="30"/>
      <c r="H32" s="30"/>
      <c r="I32" s="30"/>
      <c r="J32" s="30"/>
      <c r="K32" s="30"/>
      <c r="L32" s="30"/>
      <c r="M32" s="30"/>
      <c r="N32" s="30"/>
      <c r="O32" s="30"/>
      <c r="P32" s="30"/>
      <c r="Q32" s="30"/>
      <c r="R32" s="30"/>
      <c r="S32" s="30"/>
    </row>
    <row r="33" spans="1:19" s="8" customFormat="1" ht="15" customHeight="1" x14ac:dyDescent="0.2">
      <c r="A33" s="30"/>
      <c r="B33" s="43" t="s">
        <v>326</v>
      </c>
      <c r="C33" s="46" t="s">
        <v>194</v>
      </c>
      <c r="D33" s="30"/>
      <c r="E33" s="28" t="s">
        <v>318</v>
      </c>
      <c r="F33" s="38"/>
      <c r="G33" s="50">
        <f>+'3. ETH0053 Caf Plan &amp; ERA Cost'!E75</f>
        <v>0</v>
      </c>
      <c r="H33" s="30"/>
      <c r="I33" s="50">
        <f>+'3. ETH0053 Caf Plan &amp; ERA Cost'!G75</f>
        <v>0</v>
      </c>
      <c r="J33" s="30"/>
      <c r="K33" s="50">
        <f>+'3. ETH0053 Caf Plan &amp; ERA Cost'!I75</f>
        <v>0</v>
      </c>
      <c r="L33" s="30"/>
      <c r="M33" s="50">
        <f>+'3. ETH0053 Caf Plan &amp; ERA Cost'!K75</f>
        <v>0</v>
      </c>
      <c r="N33" s="38"/>
      <c r="O33" s="50">
        <f>+'3. ETH0053 Caf Plan &amp; ERA Cost'!M75</f>
        <v>0</v>
      </c>
      <c r="P33" s="30"/>
      <c r="Q33" s="50">
        <f>+'3. ETH0053 Caf Plan &amp; ERA Cost'!O75</f>
        <v>0</v>
      </c>
      <c r="R33" s="30"/>
      <c r="S33" s="30"/>
    </row>
    <row r="34" spans="1:19" s="8" customFormat="1" ht="6.95" customHeight="1" x14ac:dyDescent="0.25">
      <c r="A34" s="30"/>
      <c r="B34" s="72"/>
      <c r="C34" s="47"/>
      <c r="D34" s="48"/>
      <c r="F34" s="51"/>
      <c r="G34" s="52"/>
      <c r="H34" s="51"/>
      <c r="I34" s="52"/>
      <c r="J34" s="51"/>
      <c r="K34" s="52"/>
      <c r="L34" s="51"/>
      <c r="M34" s="52"/>
      <c r="N34" s="51"/>
      <c r="O34" s="52"/>
      <c r="P34" s="30"/>
      <c r="Q34" s="52"/>
      <c r="R34" s="30"/>
      <c r="S34" s="30"/>
    </row>
    <row r="35" spans="1:19" s="8" customFormat="1" x14ac:dyDescent="0.2">
      <c r="A35" s="30"/>
      <c r="B35" s="43" t="s">
        <v>327</v>
      </c>
      <c r="C35" s="46" t="s">
        <v>232</v>
      </c>
      <c r="D35" s="30"/>
      <c r="E35" s="28" t="s">
        <v>318</v>
      </c>
      <c r="F35" s="38"/>
      <c r="G35" s="50">
        <f>'4. ETH0054 Commuter Cost'!E63</f>
        <v>0</v>
      </c>
      <c r="H35" s="30"/>
      <c r="I35" s="50">
        <f>'4. ETH0054 Commuter Cost'!G63</f>
        <v>0</v>
      </c>
      <c r="J35" s="30"/>
      <c r="K35" s="50">
        <f>'4. ETH0054 Commuter Cost'!I63</f>
        <v>0</v>
      </c>
      <c r="L35" s="30"/>
      <c r="M35" s="50">
        <f>'4. ETH0054 Commuter Cost'!K63</f>
        <v>0</v>
      </c>
      <c r="N35" s="38"/>
      <c r="O35" s="50">
        <f>'4. ETH0054 Commuter Cost'!M63</f>
        <v>0</v>
      </c>
      <c r="P35" s="30"/>
      <c r="Q35" s="50">
        <f>'4. ETH0054 Commuter Cost'!O63</f>
        <v>0</v>
      </c>
      <c r="R35" s="30"/>
      <c r="S35" s="30"/>
    </row>
    <row r="36" spans="1:19" s="8" customFormat="1" ht="6.95" customHeight="1" x14ac:dyDescent="0.25">
      <c r="A36" s="30"/>
      <c r="B36" s="72"/>
      <c r="C36" s="49"/>
      <c r="D36" s="48"/>
      <c r="E36" s="17"/>
      <c r="F36" s="51"/>
      <c r="G36" s="52"/>
      <c r="H36" s="51"/>
      <c r="I36" s="52"/>
      <c r="J36" s="51"/>
      <c r="K36" s="52"/>
      <c r="L36" s="51"/>
      <c r="M36" s="52"/>
      <c r="N36" s="51"/>
      <c r="O36" s="52"/>
      <c r="P36" s="30"/>
      <c r="Q36" s="30"/>
      <c r="R36" s="30"/>
      <c r="S36" s="30"/>
    </row>
    <row r="37" spans="1:19" x14ac:dyDescent="0.2">
      <c r="A37" s="30"/>
      <c r="B37" s="43" t="s">
        <v>329</v>
      </c>
      <c r="C37" s="30" t="s">
        <v>330</v>
      </c>
      <c r="D37" s="30"/>
      <c r="E37" s="28" t="s">
        <v>318</v>
      </c>
      <c r="F37" s="30"/>
      <c r="G37" s="36">
        <f>SUM(G31:G35)</f>
        <v>0</v>
      </c>
      <c r="H37" s="30"/>
      <c r="I37" s="36">
        <f>SUM(I31:I35)</f>
        <v>0</v>
      </c>
      <c r="J37" s="30"/>
      <c r="K37" s="36">
        <f>SUM(K31:K35)</f>
        <v>0</v>
      </c>
      <c r="L37" s="30"/>
      <c r="M37" s="36">
        <f>SUM(M31:M35)</f>
        <v>0</v>
      </c>
      <c r="N37" s="30"/>
      <c r="O37" s="36">
        <f>SUM(O31:O35)</f>
        <v>0</v>
      </c>
      <c r="P37" s="30"/>
      <c r="Q37" s="36">
        <f>SUM(Q31:Q35)</f>
        <v>0</v>
      </c>
      <c r="R37" s="30"/>
      <c r="S37" s="30"/>
    </row>
    <row r="38" spans="1:19" ht="6.95" customHeight="1" x14ac:dyDescent="0.25">
      <c r="A38" s="30"/>
      <c r="B38" s="43"/>
      <c r="C38" s="33"/>
      <c r="D38" s="30"/>
      <c r="F38" s="30"/>
      <c r="G38" s="30"/>
      <c r="H38" s="30"/>
      <c r="I38" s="30"/>
      <c r="J38" s="30"/>
      <c r="K38" s="30"/>
      <c r="L38" s="30"/>
      <c r="M38" s="30"/>
      <c r="N38" s="30"/>
      <c r="O38" s="30"/>
      <c r="P38" s="30"/>
      <c r="Q38" s="30"/>
      <c r="R38" s="30"/>
      <c r="S38" s="30"/>
    </row>
    <row r="39" spans="1:19" ht="15.75" x14ac:dyDescent="0.25">
      <c r="A39" s="30"/>
      <c r="B39" s="43" t="s">
        <v>333</v>
      </c>
      <c r="C39" s="33" t="s">
        <v>321</v>
      </c>
      <c r="D39" s="30"/>
      <c r="E39" s="28" t="s">
        <v>318</v>
      </c>
      <c r="F39" s="30"/>
      <c r="G39" s="133"/>
      <c r="I39" s="133"/>
      <c r="K39" s="133"/>
      <c r="M39" s="133"/>
      <c r="O39" s="133"/>
      <c r="Q39" s="133"/>
      <c r="R39" s="30"/>
      <c r="S39" s="30"/>
    </row>
    <row r="40" spans="1:19" ht="6.95" customHeight="1" x14ac:dyDescent="0.25">
      <c r="A40" s="30"/>
      <c r="B40" s="43"/>
      <c r="C40" s="33"/>
      <c r="D40" s="30"/>
      <c r="F40" s="30"/>
      <c r="G40" s="36"/>
      <c r="H40" s="30"/>
      <c r="I40" s="36"/>
      <c r="J40" s="30"/>
      <c r="K40" s="36"/>
      <c r="L40" s="30"/>
      <c r="M40" s="36"/>
      <c r="N40" s="30"/>
      <c r="O40" s="36"/>
      <c r="P40" s="30"/>
      <c r="Q40" s="36"/>
      <c r="R40" s="30"/>
      <c r="S40" s="30"/>
    </row>
    <row r="41" spans="1:19" ht="15.75" x14ac:dyDescent="0.25">
      <c r="A41" s="30"/>
      <c r="B41" s="43" t="s">
        <v>334</v>
      </c>
      <c r="C41" s="33" t="s">
        <v>335</v>
      </c>
      <c r="D41" s="30"/>
      <c r="E41" s="28" t="s">
        <v>318</v>
      </c>
      <c r="F41" s="30"/>
      <c r="G41" s="36">
        <f>+G37-(G37*G39)</f>
        <v>0</v>
      </c>
      <c r="H41" s="30"/>
      <c r="I41" s="36">
        <f>+I37-(I37*I39)</f>
        <v>0</v>
      </c>
      <c r="J41" s="30"/>
      <c r="K41" s="36">
        <f>+K37-(K37*K39)</f>
        <v>0</v>
      </c>
      <c r="L41" s="30"/>
      <c r="M41" s="36">
        <f>+M37-(M37*M39)</f>
        <v>0</v>
      </c>
      <c r="N41" s="30"/>
      <c r="O41" s="36">
        <f>+O37-(O37*O39)</f>
        <v>0</v>
      </c>
      <c r="P41" s="30"/>
      <c r="Q41" s="36">
        <f>+Q37-(Q37*Q39)</f>
        <v>0</v>
      </c>
      <c r="R41" s="30"/>
      <c r="S41" s="30"/>
    </row>
    <row r="42" spans="1:19" ht="6.95" customHeight="1" x14ac:dyDescent="0.2">
      <c r="A42" s="30"/>
      <c r="B42" s="30"/>
      <c r="C42" s="30"/>
      <c r="D42" s="30"/>
      <c r="E42" s="30"/>
      <c r="F42" s="30"/>
      <c r="G42" s="30"/>
      <c r="H42" s="30"/>
      <c r="I42" s="30"/>
      <c r="J42" s="30"/>
      <c r="K42" s="30"/>
      <c r="L42" s="30"/>
      <c r="M42" s="30"/>
      <c r="N42" s="30"/>
      <c r="O42" s="30"/>
      <c r="P42" s="30"/>
      <c r="Q42" s="30"/>
      <c r="R42" s="30"/>
      <c r="S42" s="30"/>
    </row>
    <row r="43" spans="1:19" ht="15.75" x14ac:dyDescent="0.25">
      <c r="A43" s="3" t="s">
        <v>346</v>
      </c>
      <c r="B43" s="4"/>
      <c r="C43" s="4"/>
      <c r="D43" s="4"/>
      <c r="E43" s="4"/>
      <c r="F43" s="4"/>
      <c r="G43" s="4"/>
      <c r="H43" s="4"/>
      <c r="I43" s="4"/>
      <c r="J43" s="4"/>
      <c r="K43" s="4"/>
      <c r="L43" s="4"/>
      <c r="M43" s="4"/>
      <c r="N43" s="4"/>
      <c r="O43" s="4"/>
      <c r="P43" s="4"/>
      <c r="Q43" s="4"/>
      <c r="R43" s="30"/>
      <c r="S43" s="30"/>
    </row>
    <row r="44" spans="1:19" ht="6.95" customHeight="1" x14ac:dyDescent="0.2">
      <c r="A44" s="30"/>
      <c r="B44" s="30"/>
      <c r="C44" s="30"/>
      <c r="D44" s="30"/>
      <c r="E44" s="30"/>
      <c r="F44" s="30"/>
      <c r="G44" s="30"/>
      <c r="H44" s="30"/>
      <c r="I44" s="30"/>
      <c r="J44" s="30"/>
      <c r="K44" s="30"/>
      <c r="L44" s="30"/>
      <c r="M44" s="30"/>
      <c r="N44" s="30"/>
      <c r="O44" s="30"/>
      <c r="P44" s="30"/>
      <c r="Q44" s="30"/>
      <c r="R44" s="30"/>
      <c r="S44" s="30"/>
    </row>
    <row r="45" spans="1:19" x14ac:dyDescent="0.2">
      <c r="A45" s="30"/>
      <c r="B45" s="43" t="s">
        <v>347</v>
      </c>
      <c r="C45" s="153"/>
      <c r="D45" s="153"/>
      <c r="E45" s="153"/>
      <c r="F45" s="84"/>
      <c r="G45" s="84"/>
      <c r="H45" s="84"/>
      <c r="I45" s="84"/>
      <c r="J45" s="30"/>
      <c r="K45" s="30"/>
      <c r="L45" s="30"/>
      <c r="M45" s="30"/>
      <c r="N45" s="30"/>
      <c r="O45" s="30"/>
      <c r="P45" s="30"/>
      <c r="Q45" s="30"/>
      <c r="R45" s="30"/>
      <c r="S45" s="30"/>
    </row>
    <row r="46" spans="1:19" ht="15.75" x14ac:dyDescent="0.25">
      <c r="A46" s="30"/>
      <c r="B46" s="87"/>
      <c r="C46" s="74" t="s">
        <v>337</v>
      </c>
      <c r="D46" s="74"/>
      <c r="E46" s="74"/>
      <c r="F46" s="30"/>
      <c r="G46" s="85"/>
      <c r="H46" s="60"/>
      <c r="I46" s="60"/>
      <c r="J46" s="30"/>
      <c r="K46" s="30"/>
      <c r="L46" s="30"/>
      <c r="M46" s="30"/>
      <c r="N46" s="30"/>
      <c r="O46" s="30"/>
      <c r="P46" s="30"/>
      <c r="Q46" s="30"/>
      <c r="R46" s="30"/>
      <c r="S46" s="30"/>
    </row>
    <row r="47" spans="1:19" ht="6.95" customHeight="1" x14ac:dyDescent="0.2">
      <c r="A47" s="30"/>
      <c r="B47" s="74"/>
      <c r="C47" s="74"/>
      <c r="D47" s="74"/>
      <c r="E47" s="74"/>
      <c r="F47" s="30"/>
      <c r="G47" s="30"/>
      <c r="H47" s="30"/>
      <c r="I47" s="30"/>
      <c r="J47" s="30"/>
      <c r="K47" s="30"/>
      <c r="L47" s="30"/>
      <c r="M47" s="30"/>
      <c r="N47" s="30"/>
      <c r="O47" s="30"/>
      <c r="P47" s="30"/>
      <c r="Q47" s="30"/>
      <c r="R47" s="30"/>
      <c r="S47" s="30"/>
    </row>
    <row r="48" spans="1:19" x14ac:dyDescent="0.2">
      <c r="A48" s="30"/>
      <c r="B48" s="43" t="s">
        <v>348</v>
      </c>
      <c r="C48" s="153"/>
      <c r="D48" s="153"/>
      <c r="E48" s="153"/>
      <c r="F48" s="30"/>
      <c r="G48" s="30"/>
      <c r="H48" s="30"/>
      <c r="I48" s="30"/>
      <c r="J48" s="30"/>
      <c r="K48" s="30"/>
      <c r="L48" s="30"/>
      <c r="M48" s="30"/>
      <c r="N48" s="30"/>
      <c r="O48" s="30"/>
      <c r="P48" s="30"/>
      <c r="Q48" s="30"/>
      <c r="R48" s="30"/>
      <c r="S48" s="30"/>
    </row>
    <row r="49" spans="1:19" x14ac:dyDescent="0.2">
      <c r="A49" s="30"/>
      <c r="B49" s="74"/>
      <c r="C49" s="74" t="s">
        <v>338</v>
      </c>
      <c r="D49" s="74"/>
      <c r="E49" s="74"/>
      <c r="F49" s="30"/>
      <c r="G49" s="30"/>
      <c r="H49" s="30"/>
      <c r="I49" s="30"/>
      <c r="J49" s="30"/>
      <c r="K49" s="30"/>
      <c r="L49" s="30"/>
      <c r="M49" s="30"/>
      <c r="N49" s="30"/>
      <c r="O49" s="30"/>
      <c r="P49" s="30"/>
      <c r="Q49" s="30"/>
      <c r="R49" s="30"/>
      <c r="S49" s="30"/>
    </row>
    <row r="50" spans="1:19" ht="6.95" customHeight="1" x14ac:dyDescent="0.2">
      <c r="A50" s="30"/>
      <c r="B50" s="74"/>
      <c r="C50" s="74"/>
      <c r="D50" s="74"/>
      <c r="E50" s="74"/>
      <c r="F50" s="30"/>
      <c r="G50" s="30"/>
      <c r="H50" s="30"/>
      <c r="I50" s="30"/>
      <c r="J50" s="30"/>
      <c r="K50" s="30"/>
      <c r="L50" s="30"/>
      <c r="M50" s="30"/>
      <c r="N50" s="30"/>
      <c r="O50" s="30"/>
      <c r="P50" s="30"/>
      <c r="Q50" s="30"/>
      <c r="R50" s="30"/>
      <c r="S50" s="30"/>
    </row>
    <row r="51" spans="1:19" x14ac:dyDescent="0.2">
      <c r="A51" s="30"/>
      <c r="B51" s="43" t="s">
        <v>349</v>
      </c>
      <c r="C51" s="153"/>
      <c r="D51" s="153"/>
      <c r="E51" s="153"/>
      <c r="F51" s="30"/>
      <c r="G51" s="30"/>
      <c r="H51" s="30"/>
      <c r="I51" s="30"/>
      <c r="J51" s="30"/>
      <c r="K51" s="30"/>
      <c r="L51" s="30"/>
      <c r="M51" s="30"/>
      <c r="N51" s="30"/>
      <c r="O51" s="30"/>
      <c r="P51" s="30"/>
      <c r="Q51" s="30"/>
      <c r="R51" s="30"/>
      <c r="S51" s="30"/>
    </row>
    <row r="52" spans="1:19" x14ac:dyDescent="0.2">
      <c r="A52" s="30"/>
      <c r="B52" s="74"/>
      <c r="C52" s="74" t="s">
        <v>339</v>
      </c>
      <c r="D52" s="74"/>
      <c r="E52" s="74"/>
      <c r="F52" s="30"/>
      <c r="G52" s="30"/>
      <c r="H52" s="30"/>
      <c r="I52" s="30"/>
      <c r="J52" s="30"/>
      <c r="K52" s="30"/>
      <c r="L52" s="30"/>
      <c r="M52" s="30"/>
      <c r="N52" s="30"/>
      <c r="O52" s="30"/>
      <c r="P52" s="30"/>
      <c r="Q52" s="30"/>
      <c r="R52" s="30"/>
      <c r="S52" s="30"/>
    </row>
    <row r="53" spans="1:19" ht="6.95" customHeight="1" x14ac:dyDescent="0.2">
      <c r="A53" s="30"/>
      <c r="B53" s="74"/>
      <c r="C53" s="74"/>
      <c r="D53" s="74"/>
      <c r="E53" s="74"/>
      <c r="F53" s="30"/>
      <c r="G53" s="30"/>
      <c r="H53" s="30"/>
      <c r="I53" s="30"/>
      <c r="J53" s="30"/>
      <c r="K53" s="30"/>
      <c r="L53" s="30"/>
      <c r="M53" s="30"/>
      <c r="N53" s="30"/>
      <c r="O53" s="30"/>
      <c r="P53" s="30"/>
      <c r="Q53" s="30"/>
      <c r="R53" s="30"/>
      <c r="S53" s="30"/>
    </row>
    <row r="54" spans="1:19" ht="30" customHeight="1" x14ac:dyDescent="0.2">
      <c r="A54" s="30"/>
      <c r="B54" s="43" t="s">
        <v>350</v>
      </c>
      <c r="C54" s="153"/>
      <c r="D54" s="153"/>
      <c r="E54" s="153"/>
      <c r="F54" s="30"/>
      <c r="G54" s="30"/>
      <c r="H54" s="30"/>
      <c r="I54" s="30"/>
      <c r="J54" s="30"/>
      <c r="K54" s="30"/>
      <c r="L54" s="30"/>
      <c r="M54" s="30"/>
      <c r="N54" s="30"/>
      <c r="O54" s="30"/>
      <c r="P54" s="30"/>
      <c r="Q54" s="30"/>
      <c r="R54" s="30"/>
      <c r="S54" s="30"/>
    </row>
    <row r="55" spans="1:19" x14ac:dyDescent="0.2">
      <c r="A55" s="30"/>
      <c r="B55" s="74"/>
      <c r="C55" s="74" t="s">
        <v>340</v>
      </c>
      <c r="D55" s="74"/>
      <c r="E55" s="74"/>
      <c r="F55" s="30"/>
      <c r="G55" s="30"/>
      <c r="H55" s="30"/>
      <c r="I55" s="30"/>
      <c r="J55" s="30"/>
      <c r="K55" s="30"/>
      <c r="L55" s="30"/>
      <c r="M55" s="30"/>
      <c r="N55" s="30"/>
      <c r="O55" s="30"/>
      <c r="P55" s="30"/>
      <c r="Q55" s="30"/>
      <c r="R55" s="30"/>
      <c r="S55" s="30"/>
    </row>
    <row r="56" spans="1:19" ht="15.75" customHeight="1" x14ac:dyDescent="0.2">
      <c r="A56" s="30"/>
      <c r="B56" s="30"/>
      <c r="C56" s="30"/>
      <c r="D56" s="30"/>
      <c r="E56" s="30"/>
      <c r="F56" s="30"/>
      <c r="G56" s="30"/>
      <c r="H56" s="30"/>
      <c r="I56" s="30"/>
      <c r="J56" s="30"/>
      <c r="K56" s="30"/>
      <c r="L56" s="30"/>
      <c r="M56" s="30"/>
      <c r="N56" s="30"/>
      <c r="O56" s="30"/>
      <c r="P56" s="30"/>
      <c r="Q56" s="30"/>
      <c r="R56" s="30"/>
      <c r="S56" s="30"/>
    </row>
    <row r="57" spans="1:19" x14ac:dyDescent="0.2">
      <c r="A57" s="30"/>
      <c r="B57" s="30"/>
      <c r="C57" s="30"/>
      <c r="D57" s="30"/>
      <c r="E57" s="30"/>
      <c r="F57" s="30"/>
      <c r="G57" s="30"/>
      <c r="H57" s="30"/>
      <c r="I57" s="30"/>
      <c r="J57" s="30"/>
      <c r="K57" s="30"/>
      <c r="L57" s="30"/>
      <c r="M57" s="30"/>
      <c r="N57" s="30"/>
      <c r="O57" s="30"/>
      <c r="P57" s="30"/>
      <c r="Q57" s="30"/>
      <c r="R57" s="30"/>
      <c r="S57" s="30"/>
    </row>
    <row r="58" spans="1:19" x14ac:dyDescent="0.2"/>
  </sheetData>
  <sheetProtection algorithmName="SHA-512" hashValue="cRLlb/1kZPXmjBgUNuLIABsTNjQftrOKoxPPlW6NLEqXOnREjLNohYynhBmzXSSmenKBchSkxSqBO8YFfaVqbA==" saltValue="aIoLM0bs6NzEal+tfMHebw==" spinCount="100000" sheet="1" objects="1" scenarios="1" selectLockedCells="1"/>
  <mergeCells count="15">
    <mergeCell ref="N1:Q1"/>
    <mergeCell ref="N3:Q3"/>
    <mergeCell ref="A7:Q7"/>
    <mergeCell ref="G11:I11"/>
    <mergeCell ref="J11:M11"/>
    <mergeCell ref="N11:Q11"/>
    <mergeCell ref="A1:C1"/>
    <mergeCell ref="A6:C6"/>
    <mergeCell ref="A8:G8"/>
    <mergeCell ref="A5:I5"/>
    <mergeCell ref="C45:E45"/>
    <mergeCell ref="C48:E48"/>
    <mergeCell ref="C51:E51"/>
    <mergeCell ref="C54:E54"/>
    <mergeCell ref="B29:P29"/>
  </mergeCells>
  <pageMargins left="0.25" right="0.25" top="0.75" bottom="0.75" header="0.3" footer="0.3"/>
  <pageSetup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223"/>
  <sheetViews>
    <sheetView zoomScaleNormal="100" workbookViewId="0">
      <selection activeCell="N3" sqref="N3:Q3"/>
    </sheetView>
  </sheetViews>
  <sheetFormatPr defaultColWidth="0" defaultRowHeight="15" zeroHeight="1" x14ac:dyDescent="0.2"/>
  <cols>
    <col min="1" max="1" width="3.7109375" style="1" customWidth="1"/>
    <col min="2" max="2" width="7.7109375" style="1" customWidth="1"/>
    <col min="3" max="3" width="81.42578125" style="1" bestFit="1" customWidth="1"/>
    <col min="4" max="4" width="2.7109375" style="1" customWidth="1"/>
    <col min="5" max="5" width="18.7109375" style="1" customWidth="1"/>
    <col min="6" max="6" width="2.7109375" style="1" customWidth="1"/>
    <col min="7" max="7" width="18.7109375" style="1" customWidth="1"/>
    <col min="8" max="8" width="2.7109375" style="1" customWidth="1"/>
    <col min="9" max="9" width="18.7109375" style="1" customWidth="1"/>
    <col min="10" max="10" width="2.7109375" style="1" customWidth="1"/>
    <col min="11" max="11" width="18.7109375" style="1" customWidth="1"/>
    <col min="12" max="12" width="2.7109375" style="1" customWidth="1"/>
    <col min="13" max="13" width="18.7109375" style="1" customWidth="1"/>
    <col min="14" max="14" width="2.7109375" style="1" customWidth="1"/>
    <col min="15" max="15" width="18.7109375" style="1" customWidth="1"/>
    <col min="16" max="16" width="2.7109375" style="1" customWidth="1"/>
    <col min="17" max="17" width="18.7109375" style="1" customWidth="1"/>
    <col min="18" max="19" width="2.7109375" style="1" customWidth="1"/>
    <col min="20" max="16384" width="2.7109375" style="1" hidden="1"/>
  </cols>
  <sheetData>
    <row r="1" spans="1:19" ht="15.75" x14ac:dyDescent="0.25">
      <c r="A1" s="175" t="s">
        <v>358</v>
      </c>
      <c r="B1" s="175"/>
      <c r="C1" s="175"/>
      <c r="D1" s="30"/>
      <c r="E1" s="30"/>
      <c r="F1" s="30"/>
      <c r="G1" s="30"/>
      <c r="H1" s="30"/>
      <c r="I1" s="30"/>
      <c r="J1" s="30"/>
      <c r="K1" s="33"/>
      <c r="L1" s="33"/>
      <c r="M1" s="44" t="s">
        <v>0</v>
      </c>
      <c r="N1" s="180"/>
      <c r="O1" s="180"/>
      <c r="P1" s="180"/>
      <c r="Q1" s="180"/>
      <c r="R1" s="30"/>
      <c r="S1" s="30"/>
    </row>
    <row r="2" spans="1:19" s="30" customFormat="1" ht="6.95" customHeight="1" x14ac:dyDescent="0.25">
      <c r="A2" s="94"/>
      <c r="B2" s="94"/>
      <c r="C2" s="94"/>
      <c r="K2" s="33"/>
      <c r="L2" s="33"/>
      <c r="M2" s="44"/>
      <c r="N2" s="83"/>
      <c r="O2" s="83"/>
      <c r="P2" s="83"/>
      <c r="Q2" s="83"/>
    </row>
    <row r="3" spans="1:19" ht="15.75" x14ac:dyDescent="0.25">
      <c r="A3" s="30"/>
      <c r="B3" s="30"/>
      <c r="C3" s="30"/>
      <c r="D3" s="30"/>
      <c r="E3" s="30"/>
      <c r="F3" s="30"/>
      <c r="G3" s="30"/>
      <c r="H3" s="30"/>
      <c r="I3" s="30"/>
      <c r="J3" s="30"/>
      <c r="K3" s="33"/>
      <c r="L3" s="33"/>
      <c r="M3" s="44" t="s">
        <v>1</v>
      </c>
      <c r="N3" s="181"/>
      <c r="O3" s="180"/>
      <c r="P3" s="180"/>
      <c r="Q3" s="180"/>
      <c r="R3" s="30"/>
      <c r="S3" s="30"/>
    </row>
    <row r="4" spans="1:19" x14ac:dyDescent="0.2">
      <c r="A4" s="2"/>
      <c r="B4" s="2"/>
      <c r="C4" s="2"/>
      <c r="D4" s="2"/>
      <c r="E4" s="2"/>
      <c r="F4" s="2"/>
      <c r="G4" s="2"/>
      <c r="H4" s="2"/>
      <c r="I4" s="2"/>
      <c r="J4" s="2"/>
      <c r="K4" s="2"/>
      <c r="L4" s="2"/>
      <c r="M4" s="2"/>
      <c r="N4" s="2"/>
      <c r="O4" s="2"/>
      <c r="P4" s="2"/>
      <c r="Q4" s="2"/>
      <c r="R4" s="30"/>
      <c r="S4" s="30"/>
    </row>
    <row r="5" spans="1:19" ht="43.5" customHeight="1" x14ac:dyDescent="0.2">
      <c r="A5" s="183" t="s">
        <v>362</v>
      </c>
      <c r="B5" s="183"/>
      <c r="C5" s="183"/>
      <c r="D5" s="183"/>
      <c r="E5" s="183"/>
      <c r="F5" s="183"/>
      <c r="G5" s="183"/>
      <c r="H5" s="183"/>
      <c r="I5" s="183"/>
      <c r="J5" s="30"/>
      <c r="K5" s="30"/>
      <c r="L5" s="30"/>
      <c r="M5" s="30"/>
      <c r="N5" s="30"/>
      <c r="O5" s="30"/>
      <c r="P5" s="30"/>
      <c r="Q5" s="30"/>
      <c r="R5" s="30"/>
      <c r="S5" s="30"/>
    </row>
    <row r="6" spans="1:19" ht="15" customHeight="1" x14ac:dyDescent="0.25">
      <c r="A6" s="176" t="s">
        <v>229</v>
      </c>
      <c r="B6" s="176"/>
      <c r="C6" s="176"/>
      <c r="D6" s="30"/>
      <c r="E6" s="30"/>
      <c r="F6" s="30"/>
      <c r="G6" s="30"/>
      <c r="H6" s="30"/>
      <c r="I6" s="30"/>
      <c r="J6" s="30"/>
      <c r="K6" s="30"/>
      <c r="L6" s="30"/>
      <c r="M6" s="30"/>
      <c r="N6" s="30"/>
      <c r="O6" s="30"/>
      <c r="P6" s="30"/>
      <c r="Q6" s="30"/>
      <c r="R6" s="30"/>
      <c r="S6" s="30"/>
    </row>
    <row r="7" spans="1:19" ht="15.75" customHeight="1" x14ac:dyDescent="0.25">
      <c r="A7" s="31"/>
      <c r="B7" s="30"/>
      <c r="C7" s="30"/>
      <c r="D7" s="30"/>
      <c r="E7" s="30"/>
      <c r="F7" s="30"/>
      <c r="G7" s="30"/>
      <c r="H7" s="30"/>
      <c r="I7" s="30"/>
      <c r="J7" s="30"/>
      <c r="K7" s="30"/>
      <c r="L7" s="30"/>
      <c r="M7" s="30"/>
      <c r="N7" s="30"/>
      <c r="O7" s="30"/>
      <c r="P7" s="30"/>
      <c r="Q7" s="30"/>
      <c r="R7" s="30"/>
      <c r="S7" s="30"/>
    </row>
    <row r="8" spans="1:19" ht="19.5" customHeight="1" x14ac:dyDescent="0.25">
      <c r="A8" s="186" t="s">
        <v>363</v>
      </c>
      <c r="B8" s="186"/>
      <c r="C8" s="186"/>
      <c r="D8" s="186"/>
      <c r="E8" s="186"/>
      <c r="F8" s="186"/>
      <c r="G8" s="186"/>
      <c r="H8" s="186"/>
      <c r="I8" s="186"/>
      <c r="J8" s="186"/>
      <c r="K8" s="186"/>
      <c r="L8" s="186"/>
      <c r="M8" s="186"/>
      <c r="N8" s="186"/>
      <c r="O8" s="186"/>
      <c r="P8" s="186"/>
      <c r="Q8" s="186"/>
      <c r="R8" s="30"/>
      <c r="S8" s="30"/>
    </row>
    <row r="9" spans="1:19" ht="15.75" customHeight="1" x14ac:dyDescent="0.2">
      <c r="A9" s="167" t="s">
        <v>13</v>
      </c>
      <c r="B9" s="167"/>
      <c r="C9" s="167"/>
      <c r="D9" s="167"/>
      <c r="E9" s="167"/>
      <c r="F9" s="167"/>
      <c r="G9" s="167"/>
      <c r="H9" s="93"/>
      <c r="I9" s="93"/>
      <c r="J9" s="93"/>
      <c r="K9" s="93"/>
      <c r="L9" s="93"/>
      <c r="M9" s="93"/>
      <c r="N9" s="93"/>
      <c r="O9" s="93"/>
      <c r="P9" s="30"/>
      <c r="Q9" s="30"/>
      <c r="R9" s="30"/>
      <c r="S9" s="30"/>
    </row>
    <row r="10" spans="1:19" ht="15.75" customHeight="1" x14ac:dyDescent="0.2">
      <c r="A10" s="103"/>
      <c r="B10" s="103"/>
      <c r="C10" s="103"/>
      <c r="D10" s="103"/>
      <c r="E10" s="103"/>
      <c r="F10" s="103"/>
      <c r="G10" s="103"/>
      <c r="H10" s="103"/>
      <c r="I10" s="103"/>
      <c r="J10" s="103"/>
      <c r="K10" s="103"/>
      <c r="L10" s="103"/>
      <c r="M10" s="103"/>
      <c r="N10" s="103"/>
      <c r="O10" s="103"/>
      <c r="P10" s="30"/>
      <c r="Q10" s="30"/>
      <c r="R10" s="30"/>
      <c r="S10" s="30"/>
    </row>
    <row r="11" spans="1:19" ht="15.75" customHeight="1" x14ac:dyDescent="0.25">
      <c r="A11" s="3" t="s">
        <v>383</v>
      </c>
      <c r="B11" s="4"/>
      <c r="C11" s="4"/>
      <c r="D11" s="4"/>
      <c r="E11" s="4"/>
      <c r="F11" s="4"/>
      <c r="G11" s="4"/>
      <c r="H11" s="4"/>
      <c r="I11" s="4"/>
      <c r="J11" s="4"/>
      <c r="K11" s="4"/>
      <c r="L11" s="4"/>
      <c r="M11" s="4"/>
      <c r="N11" s="4"/>
      <c r="O11" s="4"/>
      <c r="P11" s="4"/>
      <c r="Q11" s="4"/>
      <c r="R11" s="30"/>
      <c r="S11" s="30"/>
    </row>
    <row r="12" spans="1:19" ht="37.5" customHeight="1" x14ac:dyDescent="0.25">
      <c r="A12" s="103"/>
      <c r="B12" s="103"/>
      <c r="C12" s="103"/>
      <c r="D12" s="103"/>
      <c r="E12" s="103"/>
      <c r="F12" s="103"/>
      <c r="G12" s="109" t="s">
        <v>385</v>
      </c>
      <c r="H12" s="110"/>
      <c r="I12" s="111" t="s">
        <v>386</v>
      </c>
      <c r="J12" s="110"/>
      <c r="K12" s="111" t="s">
        <v>456</v>
      </c>
      <c r="L12" s="101"/>
      <c r="M12" s="30"/>
      <c r="N12" s="101"/>
      <c r="O12" s="101"/>
      <c r="P12" s="101"/>
      <c r="Q12" s="101"/>
      <c r="R12" s="30"/>
      <c r="S12" s="30"/>
    </row>
    <row r="13" spans="1:19" ht="6.95" customHeight="1" x14ac:dyDescent="0.25">
      <c r="A13" s="103"/>
      <c r="B13" s="103"/>
      <c r="C13" s="103"/>
      <c r="D13" s="103"/>
      <c r="E13" s="103"/>
      <c r="F13" s="103"/>
      <c r="G13" s="108"/>
      <c r="H13" s="108"/>
      <c r="I13" s="108"/>
      <c r="J13" s="101"/>
      <c r="K13" s="101"/>
      <c r="L13" s="101"/>
      <c r="M13" s="101"/>
      <c r="N13" s="101"/>
      <c r="O13" s="101"/>
      <c r="P13" s="101"/>
      <c r="Q13" s="101"/>
      <c r="R13" s="30"/>
      <c r="S13" s="30"/>
    </row>
    <row r="14" spans="1:19" ht="15.75" customHeight="1" x14ac:dyDescent="0.25">
      <c r="A14" s="103"/>
      <c r="B14" s="103"/>
      <c r="C14" s="188" t="s">
        <v>384</v>
      </c>
      <c r="D14" s="188"/>
      <c r="E14" s="188"/>
      <c r="F14" s="103"/>
      <c r="G14" s="134">
        <f>E37</f>
        <v>0</v>
      </c>
      <c r="H14" s="30"/>
      <c r="I14" s="135">
        <f>E94</f>
        <v>0</v>
      </c>
      <c r="J14" s="103"/>
      <c r="K14" s="136">
        <f>E165</f>
        <v>0</v>
      </c>
      <c r="L14" s="106"/>
      <c r="M14" s="106"/>
      <c r="N14" s="103"/>
      <c r="O14" s="106"/>
      <c r="P14" s="106"/>
      <c r="Q14" s="106"/>
      <c r="R14" s="30"/>
      <c r="S14" s="30"/>
    </row>
    <row r="15" spans="1:19" ht="6.95" customHeight="1" x14ac:dyDescent="0.25">
      <c r="A15" s="103"/>
      <c r="B15" s="103"/>
      <c r="C15" s="100"/>
      <c r="D15" s="100"/>
      <c r="E15" s="100"/>
      <c r="F15" s="103"/>
      <c r="G15" s="103"/>
      <c r="H15" s="103"/>
      <c r="I15" s="103"/>
      <c r="J15" s="103"/>
      <c r="K15" s="122"/>
      <c r="L15" s="103"/>
      <c r="M15" s="103"/>
      <c r="N15" s="103"/>
      <c r="O15" s="103"/>
      <c r="P15" s="30"/>
      <c r="Q15" s="30"/>
      <c r="R15" s="30"/>
      <c r="S15" s="30"/>
    </row>
    <row r="16" spans="1:19" ht="15.75" customHeight="1" x14ac:dyDescent="0.25">
      <c r="A16" s="103"/>
      <c r="B16" s="103"/>
      <c r="C16" s="189" t="s">
        <v>429</v>
      </c>
      <c r="D16" s="189"/>
      <c r="E16" s="189"/>
      <c r="F16" s="103"/>
      <c r="G16" s="134">
        <f>E41</f>
        <v>0</v>
      </c>
      <c r="H16" s="106"/>
      <c r="I16" s="135">
        <f>E98</f>
        <v>0</v>
      </c>
      <c r="J16" s="103"/>
      <c r="K16" s="136">
        <f>E169</f>
        <v>0</v>
      </c>
      <c r="L16" s="106"/>
      <c r="M16" s="106"/>
      <c r="N16" s="103"/>
      <c r="O16" s="106"/>
      <c r="P16" s="106"/>
      <c r="Q16" s="106"/>
      <c r="R16" s="30"/>
      <c r="S16" s="30"/>
    </row>
    <row r="17" spans="1:19" ht="6.95" customHeight="1" x14ac:dyDescent="0.25">
      <c r="A17" s="103"/>
      <c r="B17" s="103"/>
      <c r="C17" s="100"/>
      <c r="D17" s="100"/>
      <c r="E17" s="100"/>
      <c r="F17" s="103"/>
      <c r="G17" s="103"/>
      <c r="H17" s="103"/>
      <c r="I17" s="103"/>
      <c r="J17" s="103"/>
      <c r="K17" s="122"/>
      <c r="L17" s="103"/>
      <c r="M17" s="103"/>
      <c r="N17" s="103"/>
      <c r="O17" s="103"/>
      <c r="P17" s="30"/>
      <c r="Q17" s="30"/>
      <c r="R17" s="30"/>
      <c r="S17" s="30"/>
    </row>
    <row r="18" spans="1:19" ht="15.75" customHeight="1" x14ac:dyDescent="0.25">
      <c r="A18" s="103"/>
      <c r="B18" s="103"/>
      <c r="C18" s="188" t="s">
        <v>430</v>
      </c>
      <c r="D18" s="188"/>
      <c r="E18" s="188"/>
      <c r="F18" s="103"/>
      <c r="G18" s="134">
        <f>E79</f>
        <v>0</v>
      </c>
      <c r="H18" s="106"/>
      <c r="I18" s="135">
        <f>E150</f>
        <v>0</v>
      </c>
      <c r="J18" s="103"/>
      <c r="K18" s="136">
        <f>E207</f>
        <v>0</v>
      </c>
      <c r="L18" s="106"/>
      <c r="M18" s="106"/>
      <c r="N18" s="103"/>
      <c r="O18" s="106"/>
      <c r="P18" s="106"/>
      <c r="Q18" s="106"/>
      <c r="R18" s="30"/>
      <c r="S18" s="30"/>
    </row>
    <row r="19" spans="1:19" ht="6.95" customHeight="1" x14ac:dyDescent="0.25">
      <c r="A19" s="105"/>
      <c r="B19" s="105"/>
      <c r="C19" s="107"/>
      <c r="D19" s="107"/>
      <c r="E19" s="107"/>
      <c r="F19" s="105"/>
      <c r="G19" s="119"/>
      <c r="H19" s="106"/>
      <c r="I19" s="99"/>
      <c r="J19" s="105"/>
      <c r="K19" s="117"/>
      <c r="L19" s="106"/>
      <c r="M19" s="106"/>
      <c r="N19" s="105"/>
      <c r="O19" s="106"/>
      <c r="P19" s="106"/>
      <c r="Q19" s="106"/>
      <c r="R19" s="30"/>
      <c r="S19" s="30"/>
    </row>
    <row r="20" spans="1:19" ht="15.75" customHeight="1" x14ac:dyDescent="0.2">
      <c r="A20" s="105"/>
      <c r="B20" s="105"/>
      <c r="C20" s="184" t="s">
        <v>437</v>
      </c>
      <c r="D20" s="184"/>
      <c r="E20" s="184"/>
      <c r="F20" s="105"/>
      <c r="G20" s="137">
        <f>SUM(G16,G18)</f>
        <v>0</v>
      </c>
      <c r="H20" s="106"/>
      <c r="I20" s="137">
        <f>SUM(I16,I18)</f>
        <v>0</v>
      </c>
      <c r="J20" s="105"/>
      <c r="K20" s="137">
        <f>SUM(K16,K18)</f>
        <v>0</v>
      </c>
      <c r="L20" s="106"/>
      <c r="M20" s="106"/>
      <c r="N20" s="105"/>
      <c r="O20" s="106"/>
      <c r="P20" s="106"/>
      <c r="Q20" s="106"/>
      <c r="R20" s="30"/>
      <c r="S20" s="30"/>
    </row>
    <row r="21" spans="1:19" ht="6.95" customHeight="1" x14ac:dyDescent="0.2">
      <c r="A21" s="105"/>
      <c r="B21" s="105"/>
      <c r="C21" s="121"/>
      <c r="D21" s="121"/>
      <c r="E21" s="121"/>
      <c r="F21" s="105"/>
      <c r="G21" s="120"/>
      <c r="H21" s="106"/>
      <c r="I21" s="36"/>
      <c r="J21" s="105"/>
      <c r="K21" s="117"/>
      <c r="L21" s="106"/>
      <c r="M21" s="106"/>
      <c r="N21" s="105"/>
      <c r="O21" s="106"/>
      <c r="P21" s="106"/>
      <c r="Q21" s="106"/>
      <c r="R21" s="30"/>
      <c r="S21" s="30"/>
    </row>
    <row r="22" spans="1:19" ht="15.75" customHeight="1" x14ac:dyDescent="0.2">
      <c r="A22" s="105"/>
      <c r="B22" s="105"/>
      <c r="C22" s="185" t="s">
        <v>438</v>
      </c>
      <c r="D22" s="185"/>
      <c r="E22" s="185"/>
      <c r="F22" s="105"/>
      <c r="G22" s="137">
        <f>SUM(G14,G16,G18)</f>
        <v>0</v>
      </c>
      <c r="H22" s="106"/>
      <c r="I22" s="137">
        <f>SUM(I18,I20)</f>
        <v>0</v>
      </c>
      <c r="J22" s="105"/>
      <c r="K22" s="137">
        <f>SUM(K18,K20)</f>
        <v>0</v>
      </c>
      <c r="L22" s="106"/>
      <c r="M22" s="106"/>
      <c r="N22" s="105"/>
      <c r="O22" s="106"/>
      <c r="P22" s="106"/>
      <c r="Q22" s="106"/>
      <c r="R22" s="30"/>
      <c r="S22" s="30"/>
    </row>
    <row r="23" spans="1:19" ht="15" customHeight="1" x14ac:dyDescent="0.2">
      <c r="A23" s="30"/>
      <c r="B23" s="30"/>
      <c r="C23" s="30"/>
      <c r="D23" s="30"/>
      <c r="E23" s="30"/>
      <c r="F23" s="30"/>
      <c r="G23" s="30"/>
      <c r="H23" s="30"/>
      <c r="I23" s="30"/>
      <c r="J23" s="30"/>
      <c r="K23" s="30"/>
      <c r="L23" s="30"/>
      <c r="M23" s="30"/>
      <c r="N23" s="30"/>
      <c r="O23" s="30"/>
      <c r="P23" s="30"/>
      <c r="Q23" s="30"/>
      <c r="R23" s="30"/>
      <c r="S23" s="30"/>
    </row>
    <row r="24" spans="1:19" ht="15.75" x14ac:dyDescent="0.25">
      <c r="A24" s="3" t="s">
        <v>432</v>
      </c>
      <c r="B24" s="4"/>
      <c r="C24" s="4"/>
      <c r="D24" s="4"/>
      <c r="E24" s="4"/>
      <c r="F24" s="4"/>
      <c r="G24" s="4"/>
      <c r="H24" s="4"/>
      <c r="I24" s="4"/>
      <c r="J24" s="4"/>
      <c r="K24" s="4"/>
      <c r="L24" s="4"/>
      <c r="M24" s="4"/>
      <c r="N24" s="4"/>
      <c r="O24" s="4"/>
      <c r="P24" s="4"/>
      <c r="Q24" s="4"/>
      <c r="R24" s="30"/>
      <c r="S24" s="30"/>
    </row>
    <row r="25" spans="1:19" ht="15.75" x14ac:dyDescent="0.25">
      <c r="A25" s="30"/>
      <c r="B25" s="30"/>
      <c r="C25" s="30"/>
      <c r="D25" s="30"/>
      <c r="E25" s="16" t="s">
        <v>27</v>
      </c>
      <c r="F25" s="92"/>
      <c r="G25" s="160" t="s">
        <v>8</v>
      </c>
      <c r="H25" s="160"/>
      <c r="I25" s="161"/>
      <c r="J25" s="166" t="s">
        <v>25</v>
      </c>
      <c r="K25" s="154"/>
      <c r="L25" s="154"/>
      <c r="M25" s="154"/>
      <c r="N25" s="166" t="s">
        <v>26</v>
      </c>
      <c r="O25" s="154"/>
      <c r="P25" s="154"/>
      <c r="Q25" s="154"/>
      <c r="R25" s="30"/>
      <c r="S25" s="30"/>
    </row>
    <row r="26" spans="1:19" ht="31.5" x14ac:dyDescent="0.25">
      <c r="A26" s="30"/>
      <c r="B26" s="30"/>
      <c r="C26" s="30"/>
      <c r="D26" s="30"/>
      <c r="E26" s="34" t="s">
        <v>28</v>
      </c>
      <c r="F26" s="35"/>
      <c r="G26" s="34" t="s">
        <v>2</v>
      </c>
      <c r="H26" s="34"/>
      <c r="I26" s="34" t="s">
        <v>3</v>
      </c>
      <c r="J26" s="35"/>
      <c r="K26" s="34" t="s">
        <v>4</v>
      </c>
      <c r="L26" s="34"/>
      <c r="M26" s="34" t="s">
        <v>5</v>
      </c>
      <c r="N26" s="35"/>
      <c r="O26" s="34" t="s">
        <v>6</v>
      </c>
      <c r="P26" s="34"/>
      <c r="Q26" s="34" t="s">
        <v>7</v>
      </c>
      <c r="R26" s="30"/>
      <c r="S26" s="30"/>
    </row>
    <row r="27" spans="1:19" ht="15.75" x14ac:dyDescent="0.25">
      <c r="A27" s="30"/>
      <c r="B27" s="5" t="s">
        <v>416</v>
      </c>
      <c r="C27" s="6"/>
      <c r="D27" s="6"/>
      <c r="E27" s="6"/>
      <c r="F27" s="6"/>
      <c r="G27" s="6"/>
      <c r="H27" s="6"/>
      <c r="I27" s="6"/>
      <c r="J27" s="6"/>
      <c r="K27" s="6"/>
      <c r="L27" s="6"/>
      <c r="M27" s="6"/>
      <c r="N27" s="6"/>
      <c r="O27" s="6"/>
      <c r="P27" s="6"/>
      <c r="Q27" s="6"/>
      <c r="R27" s="30"/>
      <c r="S27" s="30"/>
    </row>
    <row r="28" spans="1:19" s="8" customFormat="1" ht="6.95" customHeight="1" x14ac:dyDescent="0.25">
      <c r="A28" s="30"/>
      <c r="B28" s="40"/>
      <c r="C28" s="30"/>
      <c r="D28" s="30"/>
      <c r="E28" s="30"/>
      <c r="F28" s="30"/>
      <c r="G28" s="30"/>
      <c r="H28" s="30"/>
      <c r="I28" s="30"/>
      <c r="J28" s="30"/>
      <c r="K28" s="30"/>
      <c r="L28" s="30"/>
      <c r="M28" s="30"/>
      <c r="N28" s="30"/>
      <c r="O28" s="30"/>
      <c r="P28" s="30"/>
      <c r="Q28" s="30"/>
      <c r="R28" s="30"/>
      <c r="S28" s="30"/>
    </row>
    <row r="29" spans="1:19" ht="15.75" x14ac:dyDescent="0.25">
      <c r="A29" s="30"/>
      <c r="B29" s="42" t="s">
        <v>364</v>
      </c>
      <c r="C29" s="30" t="s">
        <v>18</v>
      </c>
      <c r="D29" s="33"/>
      <c r="E29" s="138">
        <f>'2. ETH0052 HSA Cost'!E24</f>
        <v>0</v>
      </c>
      <c r="F29" s="38"/>
      <c r="G29" s="28" t="s">
        <v>318</v>
      </c>
      <c r="H29" s="30"/>
      <c r="I29" s="28" t="s">
        <v>318</v>
      </c>
      <c r="J29" s="37"/>
      <c r="K29" s="28" t="s">
        <v>318</v>
      </c>
      <c r="L29" s="30"/>
      <c r="M29" s="28" t="s">
        <v>318</v>
      </c>
      <c r="N29" s="37"/>
      <c r="O29" s="28" t="s">
        <v>318</v>
      </c>
      <c r="P29" s="30"/>
      <c r="Q29" s="28" t="s">
        <v>318</v>
      </c>
      <c r="R29" s="30"/>
      <c r="S29" s="30"/>
    </row>
    <row r="30" spans="1:19" s="30" customFormat="1" ht="6.95" customHeight="1" x14ac:dyDescent="0.2">
      <c r="B30" s="41"/>
      <c r="E30" s="38"/>
      <c r="F30" s="38"/>
      <c r="G30" s="37"/>
      <c r="I30" s="37"/>
      <c r="J30" s="37"/>
      <c r="K30" s="37"/>
      <c r="L30" s="37"/>
      <c r="M30" s="37"/>
      <c r="N30" s="37"/>
      <c r="O30" s="37"/>
    </row>
    <row r="31" spans="1:19" ht="15.75" x14ac:dyDescent="0.25">
      <c r="A31" s="30"/>
      <c r="B31" s="43" t="s">
        <v>365</v>
      </c>
      <c r="C31" s="30" t="s">
        <v>31</v>
      </c>
      <c r="D31" s="33"/>
      <c r="E31" s="28" t="s">
        <v>318</v>
      </c>
      <c r="F31" s="36"/>
      <c r="G31" s="139">
        <f>'2. ETH0052 HSA Cost'!E44</f>
        <v>0</v>
      </c>
      <c r="H31" s="36"/>
      <c r="I31" s="139">
        <f>'2. ETH0052 HSA Cost'!G44</f>
        <v>0</v>
      </c>
      <c r="J31" s="36"/>
      <c r="K31" s="139">
        <f>'2. ETH0052 HSA Cost'!I44</f>
        <v>0</v>
      </c>
      <c r="L31" s="36"/>
      <c r="M31" s="139">
        <f>'2. ETH0052 HSA Cost'!K44</f>
        <v>0</v>
      </c>
      <c r="N31" s="36"/>
      <c r="O31" s="139">
        <f>'2. ETH0052 HSA Cost'!M44</f>
        <v>0</v>
      </c>
      <c r="P31" s="36"/>
      <c r="Q31" s="139">
        <f>'2. ETH0052 HSA Cost'!O44</f>
        <v>0</v>
      </c>
      <c r="R31" s="30"/>
      <c r="S31" s="30"/>
    </row>
    <row r="32" spans="1:19" ht="6.95" customHeight="1" x14ac:dyDescent="0.2">
      <c r="A32" s="30"/>
      <c r="B32" s="43"/>
      <c r="C32" s="30"/>
      <c r="D32" s="30"/>
      <c r="E32" s="36"/>
      <c r="F32" s="36"/>
      <c r="G32" s="36"/>
      <c r="H32" s="30"/>
      <c r="I32" s="36"/>
      <c r="J32" s="30"/>
      <c r="K32" s="36"/>
      <c r="L32" s="30"/>
      <c r="M32" s="36"/>
      <c r="N32" s="30"/>
      <c r="O32" s="36"/>
      <c r="P32" s="30"/>
      <c r="Q32" s="36"/>
      <c r="R32" s="30"/>
      <c r="S32" s="30"/>
    </row>
    <row r="33" spans="1:19" x14ac:dyDescent="0.2">
      <c r="A33" s="30"/>
      <c r="B33" s="43" t="s">
        <v>408</v>
      </c>
      <c r="C33" s="30" t="s">
        <v>321</v>
      </c>
      <c r="D33" s="30"/>
      <c r="E33" s="140">
        <f>'5. ETH0052-54 Multi-Bid Pricing'!E25</f>
        <v>0</v>
      </c>
      <c r="F33" s="36"/>
      <c r="G33" s="140">
        <f>'5. ETH0052-54 Multi-Bid Pricing'!G25</f>
        <v>0</v>
      </c>
      <c r="H33" s="30"/>
      <c r="I33" s="140">
        <f>'5. ETH0052-54 Multi-Bid Pricing'!I25</f>
        <v>0</v>
      </c>
      <c r="J33" s="30"/>
      <c r="K33" s="140">
        <f>'5. ETH0052-54 Multi-Bid Pricing'!K25</f>
        <v>0</v>
      </c>
      <c r="L33" s="30"/>
      <c r="M33" s="140">
        <f>'5. ETH0052-54 Multi-Bid Pricing'!M25</f>
        <v>0</v>
      </c>
      <c r="N33" s="30"/>
      <c r="O33" s="140">
        <f>'5. ETH0052-54 Multi-Bid Pricing'!O25</f>
        <v>0</v>
      </c>
      <c r="P33" s="30"/>
      <c r="Q33" s="140">
        <f>'5. ETH0052-54 Multi-Bid Pricing'!Q25</f>
        <v>0</v>
      </c>
      <c r="R33" s="30"/>
      <c r="S33" s="30"/>
    </row>
    <row r="34" spans="1:19" ht="6.95" customHeight="1" x14ac:dyDescent="0.2">
      <c r="A34" s="30"/>
      <c r="B34" s="43"/>
      <c r="C34" s="30"/>
      <c r="D34" s="30"/>
      <c r="E34" s="36"/>
      <c r="F34" s="36"/>
      <c r="G34" s="36"/>
      <c r="H34" s="30"/>
      <c r="I34" s="36"/>
      <c r="J34" s="30"/>
      <c r="K34" s="36"/>
      <c r="L34" s="30"/>
      <c r="M34" s="36"/>
      <c r="N34" s="30"/>
      <c r="O34" s="36"/>
      <c r="P34" s="30"/>
      <c r="Q34" s="36"/>
      <c r="R34" s="30"/>
      <c r="S34" s="30"/>
    </row>
    <row r="35" spans="1:19" x14ac:dyDescent="0.2">
      <c r="A35" s="30"/>
      <c r="B35" s="43" t="s">
        <v>366</v>
      </c>
      <c r="C35" s="30" t="s">
        <v>398</v>
      </c>
      <c r="D35" s="30"/>
      <c r="E35" s="139">
        <f>+E29-(E29*E33)</f>
        <v>0</v>
      </c>
      <c r="F35" s="36"/>
      <c r="G35" s="139">
        <f>G31-(G31*G33)</f>
        <v>0</v>
      </c>
      <c r="H35" s="30"/>
      <c r="I35" s="139">
        <f>I31-(I31*I33)</f>
        <v>0</v>
      </c>
      <c r="J35" s="30"/>
      <c r="K35" s="139">
        <f>K31-(K31*K33)</f>
        <v>0</v>
      </c>
      <c r="L35" s="30"/>
      <c r="M35" s="139">
        <f>M31-(M31*M33)</f>
        <v>0</v>
      </c>
      <c r="N35" s="30"/>
      <c r="O35" s="139">
        <f>O31-(O31*O33)</f>
        <v>0</v>
      </c>
      <c r="P35" s="30"/>
      <c r="Q35" s="139">
        <f>Q31-(Q31*Q33)</f>
        <v>0</v>
      </c>
      <c r="R35" s="30"/>
      <c r="S35" s="30"/>
    </row>
    <row r="36" spans="1:19" ht="6.95" customHeight="1" x14ac:dyDescent="0.25">
      <c r="A36" s="30"/>
      <c r="B36" s="43"/>
      <c r="C36" s="33"/>
      <c r="D36" s="30"/>
      <c r="E36" s="36"/>
      <c r="F36" s="36"/>
      <c r="G36" s="36"/>
      <c r="H36" s="30"/>
      <c r="I36" s="36"/>
      <c r="J36" s="30"/>
      <c r="K36" s="36"/>
      <c r="L36" s="30"/>
      <c r="M36" s="36"/>
      <c r="N36" s="30"/>
      <c r="O36" s="36"/>
      <c r="P36" s="30"/>
      <c r="Q36" s="36"/>
      <c r="R36" s="30"/>
      <c r="S36" s="30"/>
    </row>
    <row r="37" spans="1:19" ht="15.75" x14ac:dyDescent="0.25">
      <c r="A37" s="30"/>
      <c r="B37" s="43" t="s">
        <v>367</v>
      </c>
      <c r="C37" s="33" t="s">
        <v>409</v>
      </c>
      <c r="D37" s="30"/>
      <c r="E37" s="141">
        <f>E35</f>
        <v>0</v>
      </c>
      <c r="F37" s="36"/>
      <c r="G37" s="36"/>
      <c r="H37" s="30"/>
      <c r="I37" s="36"/>
      <c r="J37" s="30"/>
      <c r="K37" s="36"/>
      <c r="L37" s="30"/>
      <c r="M37" s="36"/>
      <c r="N37" s="30"/>
      <c r="O37" s="36"/>
      <c r="P37" s="30"/>
      <c r="Q37" s="36"/>
      <c r="R37" s="30"/>
      <c r="S37" s="30"/>
    </row>
    <row r="38" spans="1:19" ht="6.95" customHeight="1" x14ac:dyDescent="0.25">
      <c r="A38" s="30"/>
      <c r="B38" s="43"/>
      <c r="C38" s="33"/>
      <c r="D38" s="30"/>
      <c r="E38" s="36"/>
      <c r="F38" s="36"/>
      <c r="G38" s="36"/>
      <c r="H38" s="30"/>
      <c r="I38" s="36"/>
      <c r="J38" s="30"/>
      <c r="K38" s="36"/>
      <c r="L38" s="30"/>
      <c r="M38" s="36"/>
      <c r="N38" s="30"/>
      <c r="O38" s="36"/>
      <c r="P38" s="30"/>
      <c r="Q38" s="36"/>
      <c r="R38" s="30"/>
      <c r="S38" s="30"/>
    </row>
    <row r="39" spans="1:19" x14ac:dyDescent="0.2">
      <c r="A39" s="30"/>
      <c r="B39" s="43" t="s">
        <v>368</v>
      </c>
      <c r="C39" s="30" t="s">
        <v>378</v>
      </c>
      <c r="D39" s="30"/>
      <c r="E39" s="139">
        <f>SUM(G35+I35+K35+M35+O35+Q35)/6</f>
        <v>0</v>
      </c>
      <c r="F39" s="36"/>
      <c r="G39" s="36"/>
      <c r="H39" s="30"/>
      <c r="I39" s="36"/>
      <c r="J39" s="30"/>
      <c r="K39" s="36"/>
      <c r="L39" s="30"/>
      <c r="M39" s="36"/>
      <c r="N39" s="30"/>
      <c r="O39" s="36"/>
      <c r="P39" s="30"/>
      <c r="Q39" s="36"/>
      <c r="R39" s="30"/>
      <c r="S39" s="30"/>
    </row>
    <row r="40" spans="1:19" ht="6.95" customHeight="1" x14ac:dyDescent="0.25">
      <c r="A40" s="30"/>
      <c r="B40" s="43"/>
      <c r="C40" s="33"/>
      <c r="D40" s="30"/>
      <c r="E40" s="99"/>
      <c r="F40" s="36"/>
      <c r="G40" s="36"/>
      <c r="H40" s="30"/>
      <c r="I40" s="36"/>
      <c r="J40" s="30"/>
      <c r="K40" s="36"/>
      <c r="L40" s="30"/>
      <c r="M40" s="36"/>
      <c r="N40" s="30"/>
      <c r="O40" s="36"/>
      <c r="P40" s="30"/>
      <c r="Q40" s="36"/>
      <c r="R40" s="30"/>
      <c r="S40" s="30"/>
    </row>
    <row r="41" spans="1:19" ht="15.75" x14ac:dyDescent="0.25">
      <c r="A41" s="30"/>
      <c r="B41" s="43" t="s">
        <v>369</v>
      </c>
      <c r="C41" s="33" t="s">
        <v>427</v>
      </c>
      <c r="D41" s="30"/>
      <c r="E41" s="141">
        <f>SUM(G35+I35)</f>
        <v>0</v>
      </c>
      <c r="F41" s="36"/>
      <c r="G41" s="36"/>
      <c r="H41" s="30"/>
      <c r="I41" s="36"/>
      <c r="J41" s="30"/>
      <c r="K41" s="36"/>
      <c r="L41" s="30"/>
      <c r="M41" s="36"/>
      <c r="N41" s="30"/>
      <c r="O41" s="36"/>
      <c r="P41" s="30"/>
      <c r="Q41" s="36"/>
      <c r="R41" s="30"/>
      <c r="S41" s="30"/>
    </row>
    <row r="42" spans="1:19" ht="6.95" customHeight="1" x14ac:dyDescent="0.25">
      <c r="A42" s="30"/>
      <c r="B42" s="42"/>
      <c r="C42" s="33"/>
      <c r="D42" s="33"/>
      <c r="E42" s="36"/>
      <c r="F42" s="36"/>
      <c r="G42" s="36"/>
      <c r="H42" s="30"/>
      <c r="I42" s="36"/>
      <c r="J42" s="30"/>
      <c r="K42" s="36"/>
      <c r="L42" s="30"/>
      <c r="M42" s="36"/>
      <c r="N42" s="30"/>
      <c r="O42" s="36"/>
      <c r="P42" s="30"/>
      <c r="Q42" s="30"/>
      <c r="R42" s="30"/>
      <c r="S42" s="30"/>
    </row>
    <row r="43" spans="1:19" ht="15.75" x14ac:dyDescent="0.25">
      <c r="A43" s="30"/>
      <c r="B43" s="178" t="s">
        <v>417</v>
      </c>
      <c r="C43" s="178"/>
      <c r="D43" s="178"/>
      <c r="E43" s="178"/>
      <c r="F43" s="178"/>
      <c r="G43" s="178"/>
      <c r="H43" s="178"/>
      <c r="I43" s="178"/>
      <c r="J43" s="178"/>
      <c r="K43" s="178"/>
      <c r="L43" s="178"/>
      <c r="M43" s="178"/>
      <c r="N43" s="178"/>
      <c r="O43" s="178"/>
      <c r="P43" s="178"/>
      <c r="Q43" s="6"/>
      <c r="R43" s="30"/>
      <c r="S43" s="30"/>
    </row>
    <row r="44" spans="1:19" s="8" customFormat="1" ht="6.95" customHeight="1" x14ac:dyDescent="0.25">
      <c r="A44" s="30"/>
      <c r="B44" s="40"/>
      <c r="C44" s="30"/>
      <c r="D44" s="30"/>
      <c r="E44" s="30"/>
      <c r="F44" s="30"/>
      <c r="G44" s="30"/>
      <c r="H44" s="30"/>
      <c r="I44" s="30"/>
      <c r="J44" s="30"/>
      <c r="K44" s="30"/>
      <c r="L44" s="30"/>
      <c r="M44" s="30"/>
      <c r="N44" s="30"/>
      <c r="O44" s="30"/>
      <c r="P44" s="30"/>
      <c r="Q44" s="30"/>
      <c r="R44" s="30"/>
      <c r="S44" s="30"/>
    </row>
    <row r="45" spans="1:19" s="8" customFormat="1" ht="15" customHeight="1" x14ac:dyDescent="0.2">
      <c r="A45" s="30"/>
      <c r="B45" s="45" t="s">
        <v>371</v>
      </c>
      <c r="C45" s="46" t="s">
        <v>309</v>
      </c>
      <c r="D45" s="30"/>
      <c r="E45" s="28" t="s">
        <v>318</v>
      </c>
      <c r="F45" s="30"/>
      <c r="G45" s="139">
        <f>'5. ETH0052-54 Multi-Bid Pricing'!G31</f>
        <v>0</v>
      </c>
      <c r="H45" s="30"/>
      <c r="I45" s="139">
        <f>'5. ETH0052-54 Multi-Bid Pricing'!I31</f>
        <v>0</v>
      </c>
      <c r="J45" s="30"/>
      <c r="K45" s="139">
        <f>'5. ETH0052-54 Multi-Bid Pricing'!K31</f>
        <v>0</v>
      </c>
      <c r="L45" s="30"/>
      <c r="M45" s="139">
        <f>'5. ETH0052-54 Multi-Bid Pricing'!M31</f>
        <v>0</v>
      </c>
      <c r="N45" s="30"/>
      <c r="O45" s="139">
        <f>'5. ETH0052-54 Multi-Bid Pricing'!O31</f>
        <v>0</v>
      </c>
      <c r="P45" s="30"/>
      <c r="Q45" s="139">
        <f>'5. ETH0052-54 Multi-Bid Pricing'!Q31</f>
        <v>0</v>
      </c>
      <c r="R45" s="30"/>
      <c r="S45" s="30"/>
    </row>
    <row r="46" spans="1:19" s="8" customFormat="1" ht="6.95" customHeight="1" x14ac:dyDescent="0.25">
      <c r="A46" s="30"/>
      <c r="B46" s="72"/>
      <c r="C46" s="46"/>
      <c r="D46" s="30"/>
      <c r="E46" s="30"/>
      <c r="F46" s="30"/>
      <c r="G46" s="30"/>
      <c r="H46" s="30"/>
      <c r="I46" s="30"/>
      <c r="J46" s="30"/>
      <c r="K46" s="30"/>
      <c r="L46" s="30"/>
      <c r="M46" s="30"/>
      <c r="N46" s="30"/>
      <c r="O46" s="30"/>
      <c r="P46" s="30"/>
      <c r="Q46" s="30"/>
      <c r="R46" s="30"/>
      <c r="S46" s="30"/>
    </row>
    <row r="47" spans="1:19" s="8" customFormat="1" ht="15" customHeight="1" x14ac:dyDescent="0.2">
      <c r="A47" s="30"/>
      <c r="B47" s="43" t="s">
        <v>372</v>
      </c>
      <c r="C47" s="30" t="s">
        <v>321</v>
      </c>
      <c r="D47" s="30"/>
      <c r="E47" s="28" t="s">
        <v>318</v>
      </c>
      <c r="F47" s="30"/>
      <c r="G47" s="142">
        <f>'5. ETH0052-54 Multi-Bid Pricing'!G39</f>
        <v>0</v>
      </c>
      <c r="H47" s="30"/>
      <c r="I47" s="142">
        <f>'5. ETH0052-54 Multi-Bid Pricing'!I39</f>
        <v>0</v>
      </c>
      <c r="J47" s="30"/>
      <c r="K47" s="142">
        <f>'5. ETH0052-54 Multi-Bid Pricing'!K39</f>
        <v>0</v>
      </c>
      <c r="L47" s="30"/>
      <c r="M47" s="142">
        <f>'5. ETH0052-54 Multi-Bid Pricing'!M39</f>
        <v>0</v>
      </c>
      <c r="N47" s="30"/>
      <c r="O47" s="142">
        <f>'5. ETH0052-54 Multi-Bid Pricing'!O39</f>
        <v>0</v>
      </c>
      <c r="P47" s="30"/>
      <c r="Q47" s="142">
        <f>'5. ETH0052-54 Multi-Bid Pricing'!Q39</f>
        <v>0</v>
      </c>
      <c r="R47" s="30"/>
      <c r="S47" s="30"/>
    </row>
    <row r="48" spans="1:19" s="8" customFormat="1" ht="6.95" customHeight="1" x14ac:dyDescent="0.2">
      <c r="A48" s="30"/>
      <c r="B48" s="43"/>
      <c r="C48" s="30"/>
      <c r="D48" s="30"/>
      <c r="E48" s="44"/>
      <c r="F48" s="30"/>
      <c r="G48" s="97"/>
      <c r="H48" s="30"/>
      <c r="I48" s="97"/>
      <c r="J48" s="30"/>
      <c r="K48" s="97"/>
      <c r="L48" s="30"/>
      <c r="M48" s="97"/>
      <c r="N48" s="30"/>
      <c r="O48" s="97"/>
      <c r="P48" s="30"/>
      <c r="Q48" s="97"/>
      <c r="R48" s="30"/>
      <c r="S48" s="30"/>
    </row>
    <row r="49" spans="1:32" s="8" customFormat="1" ht="15" customHeight="1" x14ac:dyDescent="0.2">
      <c r="A49" s="30"/>
      <c r="B49" s="43" t="s">
        <v>373</v>
      </c>
      <c r="C49" s="30" t="s">
        <v>377</v>
      </c>
      <c r="D49" s="30"/>
      <c r="E49" s="28" t="s">
        <v>318</v>
      </c>
      <c r="F49" s="30"/>
      <c r="G49" s="139">
        <f>G45-(G45*G47)</f>
        <v>0</v>
      </c>
      <c r="H49" s="30"/>
      <c r="I49" s="139">
        <f>I45-(I45*I47)</f>
        <v>0</v>
      </c>
      <c r="J49" s="30"/>
      <c r="K49" s="139">
        <f>K45-(K45*K47)</f>
        <v>0</v>
      </c>
      <c r="L49" s="30"/>
      <c r="M49" s="139">
        <f>M45-(M45*M47)</f>
        <v>0</v>
      </c>
      <c r="N49" s="30"/>
      <c r="O49" s="139">
        <f>O45-(O45*O47)</f>
        <v>0</v>
      </c>
      <c r="P49" s="30"/>
      <c r="Q49" s="139">
        <f>Q45-(Q45*Q47)</f>
        <v>0</v>
      </c>
      <c r="R49" s="30"/>
      <c r="S49" s="30"/>
    </row>
    <row r="50" spans="1:32" s="8" customFormat="1" ht="6.95" customHeight="1" x14ac:dyDescent="0.25">
      <c r="A50" s="30"/>
      <c r="B50" s="72"/>
      <c r="C50" s="46"/>
      <c r="D50" s="30"/>
      <c r="E50" s="30"/>
      <c r="F50" s="30"/>
      <c r="G50" s="30"/>
      <c r="H50" s="30"/>
      <c r="I50" s="30"/>
      <c r="J50" s="30"/>
      <c r="K50" s="30"/>
      <c r="L50" s="30"/>
      <c r="M50" s="30"/>
      <c r="N50" s="30"/>
      <c r="O50" s="30"/>
      <c r="P50" s="30"/>
      <c r="Q50" s="30"/>
      <c r="R50" s="30"/>
      <c r="S50" s="30"/>
    </row>
    <row r="51" spans="1:32" s="8" customFormat="1" ht="15" customHeight="1" x14ac:dyDescent="0.25">
      <c r="A51" s="30"/>
      <c r="B51" s="72"/>
      <c r="C51" s="96" t="s">
        <v>374</v>
      </c>
      <c r="D51" s="30"/>
      <c r="E51" s="30"/>
      <c r="F51" s="30"/>
      <c r="G51" s="143">
        <f>'2. ETH0052 HSA Cost'!E51</f>
        <v>6778</v>
      </c>
      <c r="H51" s="30"/>
      <c r="I51" s="143">
        <f>'2. ETH0052 HSA Cost'!G51</f>
        <v>8675.84</v>
      </c>
      <c r="J51" s="30"/>
      <c r="K51" s="143">
        <f>'2. ETH0052 HSA Cost'!I51</f>
        <v>11105.075200000001</v>
      </c>
      <c r="L51" s="30"/>
      <c r="M51" s="143">
        <f>'2. ETH0052 HSA Cost'!K51</f>
        <v>14214.496256000002</v>
      </c>
      <c r="N51" s="30"/>
      <c r="O51" s="143">
        <f>'2. ETH0052 HSA Cost'!M51</f>
        <v>18194.555207680005</v>
      </c>
      <c r="P51" s="30"/>
      <c r="Q51" s="143">
        <f>'2. ETH0052 HSA Cost'!O51</f>
        <v>23289.030665830407</v>
      </c>
      <c r="R51" s="30"/>
      <c r="S51" s="30"/>
    </row>
    <row r="52" spans="1:32" s="8" customFormat="1" ht="6.95" customHeight="1" x14ac:dyDescent="0.25">
      <c r="A52" s="30"/>
      <c r="B52" s="72"/>
      <c r="C52" s="46"/>
      <c r="D52" s="30"/>
      <c r="E52" s="30"/>
      <c r="F52" s="30"/>
      <c r="G52" s="30"/>
      <c r="H52" s="30"/>
      <c r="I52" s="30"/>
      <c r="J52" s="30"/>
      <c r="K52" s="30"/>
      <c r="L52" s="30"/>
      <c r="M52" s="30"/>
      <c r="N52" s="30"/>
      <c r="O52" s="30"/>
      <c r="P52" s="30"/>
      <c r="Q52" s="30"/>
      <c r="R52" s="30"/>
      <c r="S52" s="30"/>
    </row>
    <row r="53" spans="1:32" x14ac:dyDescent="0.2">
      <c r="A53" s="30"/>
      <c r="B53" s="43" t="s">
        <v>375</v>
      </c>
      <c r="C53" s="30" t="s">
        <v>370</v>
      </c>
      <c r="D53" s="30"/>
      <c r="E53" s="28" t="s">
        <v>318</v>
      </c>
      <c r="F53" s="30"/>
      <c r="G53" s="144">
        <f>SUM(G49*G51)</f>
        <v>0</v>
      </c>
      <c r="H53" s="30"/>
      <c r="I53" s="144">
        <f>SUM(I49*I51)</f>
        <v>0</v>
      </c>
      <c r="J53" s="30"/>
      <c r="K53" s="144">
        <f>SUM(K49*K51)</f>
        <v>0</v>
      </c>
      <c r="L53" s="30"/>
      <c r="M53" s="144">
        <f>SUM(M49*M51)</f>
        <v>0</v>
      </c>
      <c r="N53" s="30"/>
      <c r="O53" s="144">
        <f>SUM(O49*O51)</f>
        <v>0</v>
      </c>
      <c r="P53" s="30"/>
      <c r="Q53" s="144">
        <f>SUM(Q49*Q51)</f>
        <v>0</v>
      </c>
      <c r="R53" s="30"/>
      <c r="S53" s="30"/>
    </row>
    <row r="54" spans="1:32" ht="6.95" customHeight="1" x14ac:dyDescent="0.2">
      <c r="A54" s="30"/>
      <c r="B54" s="43"/>
      <c r="C54" s="30"/>
      <c r="D54" s="30"/>
      <c r="F54" s="30"/>
      <c r="G54" s="36"/>
      <c r="H54" s="30"/>
      <c r="I54" s="36"/>
      <c r="J54" s="30"/>
      <c r="K54" s="36"/>
      <c r="L54" s="30"/>
      <c r="M54" s="36"/>
      <c r="N54" s="30"/>
      <c r="O54" s="36"/>
      <c r="P54" s="30"/>
      <c r="Q54" s="36"/>
      <c r="R54" s="30"/>
      <c r="S54" s="30"/>
    </row>
    <row r="55" spans="1:32" ht="15" customHeight="1" x14ac:dyDescent="0.2">
      <c r="A55" s="30"/>
      <c r="B55" s="43" t="s">
        <v>376</v>
      </c>
      <c r="C55" s="30" t="s">
        <v>379</v>
      </c>
      <c r="D55" s="30"/>
      <c r="E55" s="28" t="s">
        <v>318</v>
      </c>
      <c r="F55" s="30"/>
      <c r="G55" s="139">
        <f>SUM(G53*12)</f>
        <v>0</v>
      </c>
      <c r="H55" s="30"/>
      <c r="I55" s="139">
        <f>SUM(I53*12)</f>
        <v>0</v>
      </c>
      <c r="J55" s="30"/>
      <c r="K55" s="139">
        <f>SUM(K53*12)</f>
        <v>0</v>
      </c>
      <c r="L55" s="30"/>
      <c r="M55" s="139">
        <f>SUM(M53*12)</f>
        <v>0</v>
      </c>
      <c r="N55" s="30"/>
      <c r="O55" s="139">
        <f>SUM(O53*12)</f>
        <v>0</v>
      </c>
      <c r="P55" s="30"/>
      <c r="Q55" s="139">
        <f>SUM(Q53*12)</f>
        <v>0</v>
      </c>
      <c r="R55" s="30"/>
      <c r="S55" s="30"/>
    </row>
    <row r="56" spans="1:32" ht="6.95" customHeight="1" x14ac:dyDescent="0.25">
      <c r="A56" s="30"/>
      <c r="B56" s="43"/>
      <c r="C56" s="33"/>
      <c r="D56" s="30"/>
      <c r="F56" s="30"/>
      <c r="G56" s="36"/>
      <c r="H56" s="30"/>
      <c r="I56" s="36"/>
      <c r="J56" s="30"/>
      <c r="K56" s="36"/>
      <c r="L56" s="30"/>
      <c r="M56" s="36"/>
      <c r="N56" s="30"/>
      <c r="O56" s="36"/>
      <c r="P56" s="30"/>
      <c r="Q56" s="36"/>
      <c r="R56" s="30"/>
      <c r="S56" s="30"/>
      <c r="T56" s="30"/>
      <c r="U56" s="30"/>
      <c r="V56" s="30"/>
      <c r="W56" s="30"/>
      <c r="X56" s="30"/>
      <c r="Y56" s="30"/>
      <c r="Z56" s="30"/>
      <c r="AA56" s="30"/>
      <c r="AB56" s="30"/>
      <c r="AC56" s="30"/>
      <c r="AD56" s="30"/>
      <c r="AE56" s="30"/>
    </row>
    <row r="57" spans="1:32" hidden="1" x14ac:dyDescent="0.2">
      <c r="B57" s="7"/>
      <c r="M57" s="28"/>
      <c r="N57" s="38"/>
      <c r="O57" s="36"/>
      <c r="P57" s="30"/>
      <c r="Q57" s="43" t="s">
        <v>319</v>
      </c>
      <c r="R57" s="30" t="s">
        <v>331</v>
      </c>
      <c r="S57" s="30"/>
      <c r="T57" s="139" t="e">
        <f>#REF!</f>
        <v>#REF!</v>
      </c>
      <c r="U57" s="36"/>
      <c r="V57" s="139" t="e">
        <f>SUM(#REF!)</f>
        <v>#REF!</v>
      </c>
      <c r="W57" s="30"/>
      <c r="X57" s="139" t="e">
        <f>SUM(#REF!)</f>
        <v>#REF!</v>
      </c>
      <c r="Y57" s="30"/>
      <c r="Z57" s="139" t="e">
        <f>SUM(#REF!)</f>
        <v>#REF!</v>
      </c>
      <c r="AA57" s="30"/>
      <c r="AB57" s="139" t="e">
        <f>SUM(#REF!)</f>
        <v>#REF!</v>
      </c>
      <c r="AC57" s="30"/>
      <c r="AD57" s="139" t="e">
        <f>SUM(#REF!)</f>
        <v>#REF!</v>
      </c>
      <c r="AE57" s="30"/>
      <c r="AF57" s="139" t="e">
        <f>SUM(#REF!)</f>
        <v>#REF!</v>
      </c>
    </row>
    <row r="58" spans="1:32" hidden="1" x14ac:dyDescent="0.2">
      <c r="B58" s="7"/>
      <c r="M58" s="28"/>
      <c r="N58" s="38"/>
      <c r="O58" s="36"/>
      <c r="P58" s="30"/>
      <c r="Q58" s="43"/>
      <c r="R58" s="30"/>
      <c r="S58" s="30"/>
      <c r="T58" s="36"/>
      <c r="U58" s="36"/>
      <c r="V58" s="36"/>
      <c r="W58" s="30"/>
      <c r="X58" s="36"/>
      <c r="Y58" s="30"/>
      <c r="Z58" s="36"/>
      <c r="AA58" s="30"/>
      <c r="AB58" s="36"/>
      <c r="AC58" s="30"/>
      <c r="AD58" s="36"/>
      <c r="AE58" s="30"/>
      <c r="AF58" s="36"/>
    </row>
    <row r="59" spans="1:32" ht="15.75" hidden="1" x14ac:dyDescent="0.25">
      <c r="B59" s="7"/>
      <c r="M59" s="28"/>
      <c r="N59" s="38"/>
      <c r="O59" s="36"/>
      <c r="P59" s="30"/>
      <c r="Q59" s="43" t="s">
        <v>320</v>
      </c>
      <c r="R59" s="33" t="s">
        <v>321</v>
      </c>
      <c r="S59" s="30"/>
      <c r="T59" s="95"/>
      <c r="U59" s="36"/>
      <c r="V59" s="95"/>
      <c r="W59" s="30"/>
      <c r="X59" s="95"/>
      <c r="Y59" s="30"/>
      <c r="Z59" s="95"/>
      <c r="AA59" s="30"/>
      <c r="AB59" s="95"/>
      <c r="AC59" s="30"/>
      <c r="AD59" s="95"/>
      <c r="AE59" s="30"/>
      <c r="AF59" s="29"/>
    </row>
    <row r="60" spans="1:32" hidden="1" x14ac:dyDescent="0.2">
      <c r="B60" s="7"/>
      <c r="M60" s="28"/>
      <c r="N60" s="38"/>
      <c r="O60" s="36"/>
      <c r="P60" s="30"/>
      <c r="Q60" s="43"/>
      <c r="R60" s="30"/>
      <c r="S60" s="30"/>
      <c r="T60" s="36"/>
      <c r="U60" s="36"/>
      <c r="V60" s="36"/>
      <c r="W60" s="30"/>
      <c r="X60" s="36"/>
      <c r="Y60" s="30"/>
      <c r="Z60" s="36"/>
      <c r="AA60" s="30"/>
      <c r="AB60" s="36"/>
      <c r="AC60" s="30"/>
      <c r="AD60" s="36"/>
      <c r="AE60" s="30"/>
      <c r="AF60" s="36"/>
    </row>
    <row r="61" spans="1:32" ht="15.75" hidden="1" x14ac:dyDescent="0.25">
      <c r="B61" s="7"/>
      <c r="M61" s="28"/>
      <c r="N61" s="38"/>
      <c r="O61" s="36"/>
      <c r="P61" s="30"/>
      <c r="Q61" s="43" t="s">
        <v>322</v>
      </c>
      <c r="R61" s="33" t="s">
        <v>332</v>
      </c>
      <c r="S61" s="30"/>
      <c r="T61" s="139" t="e">
        <f>+T57-(T57*T59)</f>
        <v>#REF!</v>
      </c>
      <c r="U61" s="36"/>
      <c r="V61" s="139" t="e">
        <f>+V57-(V57*V59)</f>
        <v>#REF!</v>
      </c>
      <c r="W61" s="30"/>
      <c r="X61" s="139" t="e">
        <f>+X57-(X57*X59)</f>
        <v>#REF!</v>
      </c>
      <c r="Y61" s="30"/>
      <c r="Z61" s="139" t="e">
        <f>+Z57-(Z57*Z59)</f>
        <v>#REF!</v>
      </c>
      <c r="AA61" s="30"/>
      <c r="AB61" s="139" t="e">
        <f>+AB57-(AB57*AB59)</f>
        <v>#REF!</v>
      </c>
      <c r="AC61" s="30"/>
      <c r="AD61" s="139" t="e">
        <f>+AD57-(AD57*AD59)</f>
        <v>#REF!</v>
      </c>
      <c r="AE61" s="30"/>
      <c r="AF61" s="139" t="e">
        <f>+AF57-(AF57*AF59)</f>
        <v>#REF!</v>
      </c>
    </row>
    <row r="62" spans="1:32" ht="15.75" hidden="1" x14ac:dyDescent="0.25">
      <c r="B62" s="7"/>
      <c r="M62" s="28"/>
      <c r="N62" s="38"/>
      <c r="O62" s="36"/>
      <c r="P62" s="30"/>
      <c r="Q62" s="42"/>
      <c r="R62" s="33"/>
      <c r="S62" s="33"/>
      <c r="T62" s="36"/>
      <c r="U62" s="36"/>
      <c r="V62" s="36"/>
      <c r="W62" s="30"/>
      <c r="X62" s="36"/>
      <c r="Y62" s="30"/>
      <c r="Z62" s="36"/>
      <c r="AA62" s="30"/>
      <c r="AB62" s="36"/>
      <c r="AC62" s="30"/>
      <c r="AD62" s="36"/>
      <c r="AE62" s="30"/>
      <c r="AF62" s="30"/>
    </row>
    <row r="63" spans="1:32" ht="15.75" hidden="1" x14ac:dyDescent="0.25">
      <c r="B63" s="7"/>
      <c r="M63" s="28"/>
      <c r="N63" s="38"/>
      <c r="O63" s="36"/>
      <c r="P63" s="30"/>
      <c r="Q63" s="187" t="s">
        <v>328</v>
      </c>
      <c r="R63" s="187"/>
      <c r="S63" s="187"/>
      <c r="T63" s="187"/>
      <c r="U63" s="187"/>
      <c r="V63" s="187"/>
      <c r="W63" s="187"/>
      <c r="X63" s="187"/>
      <c r="Y63" s="187"/>
      <c r="Z63" s="187"/>
      <c r="AA63" s="187"/>
      <c r="AB63" s="187"/>
      <c r="AC63" s="187"/>
      <c r="AD63" s="187"/>
      <c r="AE63" s="187"/>
      <c r="AF63" s="6"/>
    </row>
    <row r="64" spans="1:32" ht="15.75" hidden="1" x14ac:dyDescent="0.25">
      <c r="B64" s="7"/>
      <c r="M64" s="28"/>
      <c r="N64" s="38"/>
      <c r="O64" s="36"/>
      <c r="P64" s="30"/>
      <c r="Q64" s="40"/>
      <c r="R64" s="30"/>
      <c r="S64" s="30"/>
      <c r="T64" s="30"/>
      <c r="U64" s="30"/>
      <c r="V64" s="30"/>
      <c r="W64" s="30"/>
      <c r="X64" s="30"/>
      <c r="Y64" s="30"/>
      <c r="Z64" s="30"/>
      <c r="AA64" s="30"/>
      <c r="AB64" s="30"/>
      <c r="AC64" s="30"/>
      <c r="AD64" s="30"/>
      <c r="AE64" s="30"/>
      <c r="AF64" s="30"/>
    </row>
    <row r="65" spans="1:32" hidden="1" x14ac:dyDescent="0.2">
      <c r="B65" s="7"/>
      <c r="M65" s="28"/>
      <c r="N65" s="38"/>
      <c r="O65" s="36"/>
      <c r="P65" s="30"/>
      <c r="Q65" s="45" t="s">
        <v>325</v>
      </c>
      <c r="R65" s="46" t="s">
        <v>309</v>
      </c>
      <c r="S65" s="30"/>
      <c r="T65" s="44" t="s">
        <v>318</v>
      </c>
      <c r="U65" s="30"/>
      <c r="V65" s="139">
        <f>'2. ETH0052 HSA Cost'!E88</f>
        <v>0</v>
      </c>
      <c r="W65" s="30"/>
      <c r="X65" s="139">
        <f>'2. ETH0052 HSA Cost'!G88</f>
        <v>0</v>
      </c>
      <c r="Y65" s="30"/>
      <c r="Z65" s="139">
        <f>'2. ETH0052 HSA Cost'!I88</f>
        <v>0</v>
      </c>
      <c r="AA65" s="30"/>
      <c r="AB65" s="139">
        <f>'2. ETH0052 HSA Cost'!K88</f>
        <v>0</v>
      </c>
      <c r="AC65" s="30"/>
      <c r="AD65" s="139">
        <f>'2. ETH0052 HSA Cost'!M88</f>
        <v>0</v>
      </c>
      <c r="AE65" s="30"/>
      <c r="AF65" s="139">
        <f>'2. ETH0052 HSA Cost'!O88</f>
        <v>0</v>
      </c>
    </row>
    <row r="66" spans="1:32" ht="15.75" hidden="1" x14ac:dyDescent="0.25">
      <c r="A66" s="30"/>
      <c r="B66" s="72"/>
      <c r="C66" s="46"/>
      <c r="D66" s="30"/>
      <c r="E66" s="8"/>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2" hidden="1" x14ac:dyDescent="0.2">
      <c r="A67" s="30"/>
      <c r="B67" s="43" t="s">
        <v>326</v>
      </c>
      <c r="C67" s="46" t="s">
        <v>194</v>
      </c>
      <c r="D67" s="30"/>
      <c r="E67" s="28" t="s">
        <v>318</v>
      </c>
      <c r="F67" s="38"/>
      <c r="G67" s="145">
        <f>+'3. ETH0053 Caf Plan &amp; ERA Cost'!E110</f>
        <v>0</v>
      </c>
      <c r="H67" s="30"/>
      <c r="I67" s="145">
        <f>+'3. ETH0053 Caf Plan &amp; ERA Cost'!G110</f>
        <v>0</v>
      </c>
      <c r="J67" s="30"/>
      <c r="K67" s="145">
        <f>+'3. ETH0053 Caf Plan &amp; ERA Cost'!I110</f>
        <v>0</v>
      </c>
      <c r="L67" s="30"/>
      <c r="M67" s="145">
        <f>+'3. ETH0053 Caf Plan &amp; ERA Cost'!K110</f>
        <v>0</v>
      </c>
      <c r="N67" s="38"/>
      <c r="O67" s="145">
        <f>+'3. ETH0053 Caf Plan &amp; ERA Cost'!M110</f>
        <v>0</v>
      </c>
      <c r="P67" s="30"/>
      <c r="Q67" s="145">
        <f>+'3. ETH0053 Caf Plan &amp; ERA Cost'!O110</f>
        <v>0</v>
      </c>
      <c r="R67" s="30"/>
      <c r="S67" s="30"/>
      <c r="T67" s="30"/>
      <c r="U67" s="30"/>
      <c r="V67" s="30"/>
      <c r="W67" s="30"/>
      <c r="X67" s="30"/>
      <c r="Y67" s="30"/>
      <c r="Z67" s="30"/>
      <c r="AA67" s="30"/>
      <c r="AB67" s="30"/>
      <c r="AC67" s="30"/>
      <c r="AD67" s="30"/>
      <c r="AE67" s="30"/>
    </row>
    <row r="68" spans="1:32" ht="15.75" hidden="1" x14ac:dyDescent="0.25">
      <c r="A68" s="30"/>
      <c r="B68" s="72"/>
      <c r="C68" s="47"/>
      <c r="D68" s="48"/>
      <c r="E68" s="8"/>
      <c r="F68" s="51"/>
      <c r="G68" s="52"/>
      <c r="H68" s="51"/>
      <c r="I68" s="52"/>
      <c r="J68" s="51"/>
      <c r="K68" s="52"/>
      <c r="L68" s="51"/>
      <c r="M68" s="52"/>
      <c r="N68" s="51"/>
      <c r="O68" s="52"/>
      <c r="P68" s="30"/>
      <c r="Q68" s="52"/>
      <c r="R68" s="30"/>
      <c r="S68" s="30"/>
      <c r="T68" s="30"/>
      <c r="U68" s="30"/>
      <c r="V68" s="30"/>
      <c r="W68" s="30"/>
      <c r="X68" s="30"/>
      <c r="Y68" s="30"/>
      <c r="Z68" s="30"/>
      <c r="AA68" s="30"/>
      <c r="AB68" s="30"/>
      <c r="AC68" s="30"/>
      <c r="AD68" s="30"/>
      <c r="AE68" s="30"/>
    </row>
    <row r="69" spans="1:32" hidden="1" x14ac:dyDescent="0.2">
      <c r="A69" s="30"/>
      <c r="B69" s="43" t="s">
        <v>327</v>
      </c>
      <c r="C69" s="46" t="s">
        <v>232</v>
      </c>
      <c r="D69" s="30"/>
      <c r="E69" s="28" t="s">
        <v>318</v>
      </c>
      <c r="F69" s="38"/>
      <c r="G69" s="145">
        <f>'4. ETH0054 Commuter Cost'!E98</f>
        <v>0</v>
      </c>
      <c r="H69" s="30"/>
      <c r="I69" s="145">
        <f>'4. ETH0054 Commuter Cost'!G98</f>
        <v>0</v>
      </c>
      <c r="J69" s="30"/>
      <c r="K69" s="145">
        <f>'4. ETH0054 Commuter Cost'!I98</f>
        <v>0</v>
      </c>
      <c r="L69" s="30"/>
      <c r="M69" s="145">
        <f>'4. ETH0054 Commuter Cost'!K98</f>
        <v>0</v>
      </c>
      <c r="N69" s="38"/>
      <c r="O69" s="145">
        <f>'4. ETH0054 Commuter Cost'!M98</f>
        <v>0</v>
      </c>
      <c r="P69" s="30"/>
      <c r="Q69" s="145">
        <f>'4. ETH0054 Commuter Cost'!O98</f>
        <v>0</v>
      </c>
      <c r="R69" s="30"/>
      <c r="S69" s="30"/>
      <c r="T69" s="30"/>
      <c r="U69" s="30"/>
      <c r="V69" s="30"/>
      <c r="W69" s="30"/>
      <c r="X69" s="30"/>
      <c r="Y69" s="30"/>
      <c r="Z69" s="30"/>
      <c r="AA69" s="30"/>
      <c r="AB69" s="30"/>
      <c r="AC69" s="30"/>
      <c r="AD69" s="30"/>
      <c r="AE69" s="30"/>
    </row>
    <row r="70" spans="1:32" ht="15.75" hidden="1" x14ac:dyDescent="0.25">
      <c r="A70" s="30"/>
      <c r="B70" s="72"/>
      <c r="C70" s="49"/>
      <c r="D70" s="48"/>
      <c r="E70" s="17"/>
      <c r="F70" s="51"/>
      <c r="G70" s="52"/>
      <c r="H70" s="51"/>
      <c r="I70" s="52"/>
      <c r="J70" s="51"/>
      <c r="K70" s="52"/>
      <c r="L70" s="51"/>
      <c r="M70" s="52"/>
      <c r="N70" s="51"/>
      <c r="O70" s="52"/>
      <c r="P70" s="30"/>
      <c r="Q70" s="30"/>
      <c r="R70" s="30"/>
      <c r="S70" s="30"/>
      <c r="T70" s="30"/>
      <c r="U70" s="30"/>
      <c r="V70" s="30"/>
      <c r="W70" s="30"/>
      <c r="X70" s="30"/>
      <c r="Y70" s="30"/>
      <c r="Z70" s="30"/>
      <c r="AA70" s="30"/>
      <c r="AB70" s="30"/>
      <c r="AC70" s="30"/>
      <c r="AD70" s="30"/>
      <c r="AE70" s="30"/>
    </row>
    <row r="71" spans="1:32" hidden="1" x14ac:dyDescent="0.2">
      <c r="A71" s="30"/>
      <c r="B71" s="43" t="s">
        <v>329</v>
      </c>
      <c r="C71" s="30" t="s">
        <v>330</v>
      </c>
      <c r="D71" s="30"/>
      <c r="E71" s="28" t="s">
        <v>318</v>
      </c>
      <c r="F71" s="30"/>
      <c r="G71" s="139">
        <f>SUM(G65:G69)</f>
        <v>0</v>
      </c>
      <c r="H71" s="30"/>
      <c r="I71" s="139">
        <f>SUM(I65:I69)</f>
        <v>0</v>
      </c>
      <c r="J71" s="30"/>
      <c r="K71" s="139">
        <f>SUM(K65:K69)</f>
        <v>0</v>
      </c>
      <c r="L71" s="30"/>
      <c r="M71" s="139">
        <f>SUM(M65:M69)</f>
        <v>0</v>
      </c>
      <c r="N71" s="30"/>
      <c r="O71" s="139">
        <f>SUM(O65:O69)</f>
        <v>0</v>
      </c>
      <c r="P71" s="30"/>
      <c r="Q71" s="139">
        <f>SUM(Q65:Q69)</f>
        <v>0</v>
      </c>
      <c r="R71" s="30"/>
      <c r="S71" s="30"/>
      <c r="T71" s="30"/>
      <c r="U71" s="30"/>
      <c r="V71" s="30"/>
      <c r="W71" s="30"/>
      <c r="X71" s="30"/>
      <c r="Y71" s="30"/>
      <c r="Z71" s="30"/>
      <c r="AA71" s="30"/>
      <c r="AB71" s="30"/>
      <c r="AC71" s="30"/>
      <c r="AD71" s="30"/>
      <c r="AE71" s="30"/>
    </row>
    <row r="72" spans="1:32" ht="15.75" hidden="1" x14ac:dyDescent="0.25">
      <c r="A72" s="30"/>
      <c r="B72" s="43"/>
      <c r="C72" s="33"/>
      <c r="D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row>
    <row r="73" spans="1:32" ht="15.75" hidden="1" x14ac:dyDescent="0.25">
      <c r="A73" s="30"/>
      <c r="B73" s="43" t="s">
        <v>333</v>
      </c>
      <c r="C73" s="33" t="s">
        <v>321</v>
      </c>
      <c r="D73" s="30"/>
      <c r="E73" s="28" t="s">
        <v>318</v>
      </c>
      <c r="F73" s="30"/>
      <c r="G73" s="29"/>
      <c r="I73" s="29"/>
      <c r="K73" s="29"/>
      <c r="M73" s="29"/>
      <c r="O73" s="29"/>
      <c r="Q73" s="95"/>
      <c r="R73" s="30"/>
      <c r="S73" s="30"/>
      <c r="T73" s="30"/>
      <c r="U73" s="30"/>
      <c r="V73" s="30"/>
      <c r="W73" s="30"/>
      <c r="X73" s="30"/>
      <c r="Y73" s="30"/>
      <c r="Z73" s="30"/>
      <c r="AA73" s="30"/>
      <c r="AB73" s="30"/>
      <c r="AC73" s="30"/>
      <c r="AD73" s="30"/>
      <c r="AE73" s="30"/>
    </row>
    <row r="74" spans="1:32" ht="15.75" hidden="1" x14ac:dyDescent="0.25">
      <c r="A74" s="30"/>
      <c r="B74" s="43"/>
      <c r="C74" s="33"/>
      <c r="D74" s="30"/>
      <c r="F74" s="30"/>
      <c r="G74" s="36"/>
      <c r="H74" s="30"/>
      <c r="I74" s="36"/>
      <c r="J74" s="30"/>
      <c r="K74" s="36"/>
      <c r="L74" s="30"/>
      <c r="M74" s="36"/>
      <c r="N74" s="30"/>
      <c r="O74" s="36"/>
      <c r="P74" s="30"/>
      <c r="Q74" s="36"/>
      <c r="R74" s="30"/>
      <c r="S74" s="30"/>
      <c r="T74" s="30"/>
      <c r="U74" s="30"/>
      <c r="V74" s="30"/>
      <c r="W74" s="30"/>
      <c r="X74" s="30"/>
      <c r="Y74" s="30"/>
      <c r="Z74" s="30"/>
      <c r="AA74" s="30"/>
      <c r="AB74" s="30"/>
      <c r="AC74" s="30"/>
      <c r="AD74" s="30"/>
      <c r="AE74" s="30"/>
    </row>
    <row r="75" spans="1:32" ht="15.75" hidden="1" x14ac:dyDescent="0.25">
      <c r="A75" s="30"/>
      <c r="B75" s="43" t="s">
        <v>334</v>
      </c>
      <c r="C75" s="33" t="s">
        <v>335</v>
      </c>
      <c r="D75" s="30"/>
      <c r="E75" s="28" t="s">
        <v>318</v>
      </c>
      <c r="F75" s="30"/>
      <c r="G75" s="139">
        <f>+G71-(G71*G73)</f>
        <v>0</v>
      </c>
      <c r="H75" s="30"/>
      <c r="I75" s="139">
        <f>+I71-(I71*I73)</f>
        <v>0</v>
      </c>
      <c r="J75" s="30"/>
      <c r="K75" s="139">
        <f>+K71-(K71*K73)</f>
        <v>0</v>
      </c>
      <c r="L75" s="30"/>
      <c r="M75" s="139">
        <f>+M71-(M71*M73)</f>
        <v>0</v>
      </c>
      <c r="N75" s="30"/>
      <c r="O75" s="139">
        <f>+O71-(O71*O73)</f>
        <v>0</v>
      </c>
      <c r="P75" s="30"/>
      <c r="Q75" s="139">
        <f>+Q71-(Q71*Q73)</f>
        <v>0</v>
      </c>
      <c r="R75" s="30"/>
      <c r="S75" s="30"/>
      <c r="T75" s="30"/>
      <c r="U75" s="30"/>
      <c r="V75" s="30"/>
      <c r="W75" s="30"/>
      <c r="X75" s="30"/>
      <c r="Y75" s="30"/>
      <c r="Z75" s="30"/>
      <c r="AA75" s="30"/>
      <c r="AB75" s="30"/>
      <c r="AC75" s="30"/>
      <c r="AD75" s="30"/>
      <c r="AE75" s="30"/>
    </row>
    <row r="76" spans="1:32" hidden="1" x14ac:dyDescent="0.2">
      <c r="A76" s="30"/>
      <c r="B76" s="43"/>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row>
    <row r="77" spans="1:32" x14ac:dyDescent="0.2">
      <c r="A77" s="30"/>
      <c r="B77" s="7" t="s">
        <v>380</v>
      </c>
      <c r="C77" s="30" t="s">
        <v>382</v>
      </c>
      <c r="D77" s="30"/>
      <c r="E77" s="139">
        <f>SUM(G55+I55+K55+M55+O55+Q55)/6</f>
        <v>0</v>
      </c>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row>
    <row r="78" spans="1:32" ht="6.95" customHeight="1" x14ac:dyDescent="0.2">
      <c r="A78" s="30"/>
      <c r="B78" s="43"/>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row>
    <row r="79" spans="1:32" ht="15.75" x14ac:dyDescent="0.25">
      <c r="A79" s="30"/>
      <c r="B79" s="43" t="s">
        <v>381</v>
      </c>
      <c r="C79" s="33" t="s">
        <v>428</v>
      </c>
      <c r="D79" s="30"/>
      <c r="E79" s="141">
        <f>SUM(G55+I55)</f>
        <v>0</v>
      </c>
      <c r="F79" s="30"/>
      <c r="G79" s="30"/>
      <c r="H79" s="30"/>
      <c r="I79" s="30"/>
      <c r="J79" s="30"/>
      <c r="K79" s="30"/>
      <c r="L79" s="30"/>
      <c r="M79" s="30"/>
      <c r="N79" s="30"/>
      <c r="O79" s="30"/>
      <c r="P79" s="30"/>
      <c r="Q79" s="30"/>
      <c r="R79" s="30"/>
      <c r="S79" s="30"/>
    </row>
    <row r="80" spans="1:32" ht="15" customHeight="1" x14ac:dyDescent="0.25">
      <c r="A80" s="30"/>
      <c r="B80" s="30"/>
      <c r="C80" s="33"/>
      <c r="D80" s="30"/>
      <c r="E80" s="99"/>
      <c r="F80" s="30"/>
      <c r="G80" s="30"/>
      <c r="H80" s="30"/>
      <c r="I80" s="30"/>
      <c r="J80" s="30"/>
      <c r="K80" s="30"/>
      <c r="L80" s="30"/>
      <c r="M80" s="30"/>
      <c r="N80" s="30"/>
      <c r="O80" s="30"/>
      <c r="P80" s="30"/>
      <c r="Q80" s="30"/>
      <c r="R80" s="30"/>
      <c r="S80" s="30"/>
    </row>
    <row r="81" spans="1:31" ht="15.75" x14ac:dyDescent="0.25">
      <c r="A81" s="3" t="s">
        <v>433</v>
      </c>
      <c r="B81" s="4"/>
      <c r="C81" s="4"/>
      <c r="D81" s="4"/>
      <c r="E81" s="4"/>
      <c r="F81" s="4"/>
      <c r="G81" s="4"/>
      <c r="H81" s="4"/>
      <c r="I81" s="4"/>
      <c r="J81" s="4"/>
      <c r="K81" s="4"/>
      <c r="L81" s="4"/>
      <c r="M81" s="4"/>
      <c r="N81" s="4"/>
      <c r="O81" s="4"/>
      <c r="P81" s="4"/>
      <c r="Q81" s="4"/>
      <c r="R81" s="30"/>
      <c r="S81" s="30"/>
    </row>
    <row r="82" spans="1:31" ht="15.75" x14ac:dyDescent="0.25">
      <c r="A82" s="30"/>
      <c r="B82" s="30"/>
      <c r="C82" s="30"/>
      <c r="D82" s="30"/>
      <c r="E82" s="16" t="s">
        <v>27</v>
      </c>
      <c r="F82" s="102"/>
      <c r="G82" s="160" t="s">
        <v>8</v>
      </c>
      <c r="H82" s="160"/>
      <c r="I82" s="161"/>
      <c r="J82" s="166" t="s">
        <v>25</v>
      </c>
      <c r="K82" s="154"/>
      <c r="L82" s="154"/>
      <c r="M82" s="154"/>
      <c r="N82" s="166" t="s">
        <v>26</v>
      </c>
      <c r="O82" s="154"/>
      <c r="P82" s="154"/>
      <c r="Q82" s="154"/>
      <c r="R82" s="30"/>
      <c r="S82" s="30"/>
    </row>
    <row r="83" spans="1:31" ht="31.5" x14ac:dyDescent="0.25">
      <c r="A83" s="30"/>
      <c r="B83" s="30"/>
      <c r="C83" s="30"/>
      <c r="D83" s="30"/>
      <c r="E83" s="34" t="s">
        <v>28</v>
      </c>
      <c r="F83" s="35"/>
      <c r="G83" s="34" t="s">
        <v>2</v>
      </c>
      <c r="H83" s="34"/>
      <c r="I83" s="34" t="s">
        <v>3</v>
      </c>
      <c r="J83" s="35"/>
      <c r="K83" s="34" t="s">
        <v>4</v>
      </c>
      <c r="L83" s="34"/>
      <c r="M83" s="34" t="s">
        <v>5</v>
      </c>
      <c r="N83" s="35"/>
      <c r="O83" s="34" t="s">
        <v>6</v>
      </c>
      <c r="P83" s="34"/>
      <c r="Q83" s="34" t="s">
        <v>7</v>
      </c>
      <c r="R83" s="30"/>
      <c r="S83" s="30"/>
    </row>
    <row r="84" spans="1:31" ht="15.75" x14ac:dyDescent="0.25">
      <c r="A84" s="30"/>
      <c r="B84" s="5" t="s">
        <v>418</v>
      </c>
      <c r="C84" s="6"/>
      <c r="D84" s="6"/>
      <c r="E84" s="6"/>
      <c r="F84" s="6"/>
      <c r="G84" s="6"/>
      <c r="H84" s="6"/>
      <c r="I84" s="6"/>
      <c r="J84" s="6"/>
      <c r="K84" s="6"/>
      <c r="L84" s="6"/>
      <c r="M84" s="6"/>
      <c r="N84" s="6"/>
      <c r="O84" s="6"/>
      <c r="P84" s="6"/>
      <c r="Q84" s="6"/>
      <c r="R84" s="30"/>
      <c r="S84" s="30"/>
    </row>
    <row r="85" spans="1:31" ht="6.95" customHeight="1" x14ac:dyDescent="0.25">
      <c r="A85" s="30"/>
      <c r="B85" s="40"/>
      <c r="C85" s="30"/>
      <c r="D85" s="30"/>
      <c r="E85" s="30"/>
      <c r="F85" s="30"/>
      <c r="G85" s="30"/>
      <c r="H85" s="30"/>
      <c r="I85" s="30"/>
      <c r="J85" s="30"/>
      <c r="K85" s="30"/>
      <c r="L85" s="30"/>
      <c r="M85" s="30"/>
      <c r="N85" s="30"/>
      <c r="O85" s="30"/>
      <c r="P85" s="30"/>
      <c r="Q85" s="30"/>
      <c r="R85" s="30"/>
      <c r="S85" s="30"/>
      <c r="T85" s="8"/>
      <c r="U85" s="8"/>
      <c r="V85" s="8"/>
      <c r="W85" s="8"/>
      <c r="X85" s="8"/>
      <c r="Y85" s="8"/>
      <c r="Z85" s="8"/>
      <c r="AA85" s="8"/>
      <c r="AB85" s="8"/>
      <c r="AC85" s="8"/>
      <c r="AD85" s="8"/>
      <c r="AE85" s="8"/>
    </row>
    <row r="86" spans="1:31" ht="15.75" x14ac:dyDescent="0.25">
      <c r="A86" s="30"/>
      <c r="B86" s="115" t="s">
        <v>387</v>
      </c>
      <c r="C86" s="30" t="s">
        <v>18</v>
      </c>
      <c r="D86" s="33"/>
      <c r="E86" s="138">
        <f>'5. ETH0052-54 Multi-Bid Pricing'!E15</f>
        <v>0</v>
      </c>
      <c r="F86" s="38"/>
      <c r="G86" s="28" t="s">
        <v>318</v>
      </c>
      <c r="H86" s="30"/>
      <c r="I86" s="28" t="s">
        <v>318</v>
      </c>
      <c r="J86" s="37"/>
      <c r="K86" s="28" t="s">
        <v>318</v>
      </c>
      <c r="L86" s="30"/>
      <c r="M86" s="28" t="s">
        <v>318</v>
      </c>
      <c r="N86" s="37"/>
      <c r="O86" s="28" t="s">
        <v>318</v>
      </c>
      <c r="P86" s="30"/>
      <c r="Q86" s="28" t="s">
        <v>318</v>
      </c>
      <c r="R86" s="30"/>
      <c r="S86" s="30"/>
    </row>
    <row r="87" spans="1:31" ht="6.95" customHeight="1" x14ac:dyDescent="0.2">
      <c r="A87" s="30"/>
      <c r="B87" s="116"/>
      <c r="C87" s="30"/>
      <c r="D87" s="30"/>
      <c r="E87" s="38"/>
      <c r="F87" s="38"/>
      <c r="G87" s="37"/>
      <c r="H87" s="30"/>
      <c r="I87" s="37"/>
      <c r="J87" s="37"/>
      <c r="K87" s="37"/>
      <c r="L87" s="37"/>
      <c r="M87" s="37"/>
      <c r="N87" s="37"/>
      <c r="O87" s="37"/>
      <c r="P87" s="30"/>
      <c r="Q87" s="30"/>
      <c r="R87" s="30"/>
      <c r="S87" s="30"/>
      <c r="T87" s="30"/>
      <c r="U87" s="30"/>
      <c r="V87" s="30"/>
      <c r="W87" s="30"/>
      <c r="X87" s="30"/>
      <c r="Y87" s="30"/>
      <c r="Z87" s="30"/>
      <c r="AA87" s="30"/>
      <c r="AB87" s="30"/>
      <c r="AC87" s="30"/>
      <c r="AD87" s="30"/>
      <c r="AE87" s="30"/>
    </row>
    <row r="88" spans="1:31" ht="15.75" x14ac:dyDescent="0.25">
      <c r="A88" s="30"/>
      <c r="B88" s="44" t="s">
        <v>393</v>
      </c>
      <c r="C88" s="30" t="s">
        <v>31</v>
      </c>
      <c r="D88" s="33"/>
      <c r="E88" s="28" t="s">
        <v>318</v>
      </c>
      <c r="F88" s="36"/>
      <c r="G88" s="139">
        <f>'3. ETH0053 Caf Plan &amp; ERA Cost'!E50</f>
        <v>0</v>
      </c>
      <c r="H88" s="139">
        <f>SUM('2. ETH0052 HSA Cost'!F104,'3. ETH0053 Caf Plan &amp; ERA Cost'!F110,'4. ETH0054 Commuter Cost'!F104)</f>
        <v>0</v>
      </c>
      <c r="I88" s="139">
        <f>'3. ETH0053 Caf Plan &amp; ERA Cost'!G50</f>
        <v>0</v>
      </c>
      <c r="J88" s="139">
        <f>SUM('2. ETH0052 HSA Cost'!H104,'3. ETH0053 Caf Plan &amp; ERA Cost'!H110,'4. ETH0054 Commuter Cost'!H104)</f>
        <v>0</v>
      </c>
      <c r="K88" s="139">
        <f>'3. ETH0053 Caf Plan &amp; ERA Cost'!I50</f>
        <v>0</v>
      </c>
      <c r="L88" s="139">
        <f>SUM('2. ETH0052 HSA Cost'!J104,'3. ETH0053 Caf Plan &amp; ERA Cost'!J110,'4. ETH0054 Commuter Cost'!J104)</f>
        <v>0</v>
      </c>
      <c r="M88" s="139">
        <f>'3. ETH0053 Caf Plan &amp; ERA Cost'!K50</f>
        <v>0</v>
      </c>
      <c r="N88" s="139">
        <f>SUM('2. ETH0052 HSA Cost'!L104,'3. ETH0053 Caf Plan &amp; ERA Cost'!L110,'4. ETH0054 Commuter Cost'!L104)</f>
        <v>0</v>
      </c>
      <c r="O88" s="139">
        <f>'3. ETH0053 Caf Plan &amp; ERA Cost'!M50</f>
        <v>0</v>
      </c>
      <c r="P88" s="139">
        <f>SUM('2. ETH0052 HSA Cost'!N104,'3. ETH0053 Caf Plan &amp; ERA Cost'!N110,'4. ETH0054 Commuter Cost'!N104)</f>
        <v>0</v>
      </c>
      <c r="Q88" s="139">
        <f>'3. ETH0053 Caf Plan &amp; ERA Cost'!O50</f>
        <v>0</v>
      </c>
      <c r="R88" s="30"/>
      <c r="S88" s="30"/>
    </row>
    <row r="89" spans="1:31" ht="6.95" customHeight="1" x14ac:dyDescent="0.2">
      <c r="A89" s="30"/>
      <c r="B89" s="44"/>
      <c r="C89" s="30"/>
      <c r="D89" s="30"/>
      <c r="E89" s="36"/>
      <c r="F89" s="36"/>
      <c r="G89" s="36"/>
      <c r="H89" s="30"/>
      <c r="I89" s="36"/>
      <c r="J89" s="30"/>
      <c r="K89" s="36"/>
      <c r="L89" s="30"/>
      <c r="M89" s="36"/>
      <c r="N89" s="30"/>
      <c r="O89" s="36"/>
      <c r="P89" s="30"/>
      <c r="Q89" s="36"/>
      <c r="R89" s="30"/>
      <c r="S89" s="30"/>
    </row>
    <row r="90" spans="1:31" x14ac:dyDescent="0.2">
      <c r="A90" s="30"/>
      <c r="B90" s="44" t="s">
        <v>407</v>
      </c>
      <c r="C90" s="30" t="s">
        <v>321</v>
      </c>
      <c r="D90" s="30"/>
      <c r="E90" s="140">
        <f>'5. ETH0052-54 Multi-Bid Pricing'!E25</f>
        <v>0</v>
      </c>
      <c r="F90" s="36"/>
      <c r="G90" s="140">
        <f>'5. ETH0052-54 Multi-Bid Pricing'!G25</f>
        <v>0</v>
      </c>
      <c r="H90" s="30"/>
      <c r="I90" s="140">
        <f>'5. ETH0052-54 Multi-Bid Pricing'!I25</f>
        <v>0</v>
      </c>
      <c r="J90" s="30"/>
      <c r="K90" s="140">
        <f>'5. ETH0052-54 Multi-Bid Pricing'!K25</f>
        <v>0</v>
      </c>
      <c r="L90" s="30"/>
      <c r="M90" s="140">
        <f>'5. ETH0052-54 Multi-Bid Pricing'!M25</f>
        <v>0</v>
      </c>
      <c r="N90" s="30"/>
      <c r="O90" s="140">
        <f>'5. ETH0052-54 Multi-Bid Pricing'!O25</f>
        <v>0</v>
      </c>
      <c r="P90" s="30"/>
      <c r="Q90" s="140">
        <f>'5. ETH0052-54 Multi-Bid Pricing'!Q25</f>
        <v>0</v>
      </c>
      <c r="R90" s="30"/>
      <c r="S90" s="30"/>
    </row>
    <row r="91" spans="1:31" ht="6.95" customHeight="1" x14ac:dyDescent="0.2">
      <c r="A91" s="30"/>
      <c r="B91" s="44"/>
      <c r="C91" s="30"/>
      <c r="D91" s="30"/>
      <c r="E91" s="36"/>
      <c r="F91" s="36"/>
      <c r="G91" s="36"/>
      <c r="H91" s="30"/>
      <c r="I91" s="36"/>
      <c r="J91" s="30"/>
      <c r="K91" s="36"/>
      <c r="L91" s="30"/>
      <c r="M91" s="36"/>
      <c r="N91" s="30"/>
      <c r="O91" s="36"/>
      <c r="P91" s="30"/>
      <c r="Q91" s="36"/>
      <c r="R91" s="30"/>
      <c r="S91" s="30"/>
    </row>
    <row r="92" spans="1:31" x14ac:dyDescent="0.2">
      <c r="A92" s="30"/>
      <c r="B92" s="44" t="s">
        <v>388</v>
      </c>
      <c r="C92" s="30" t="s">
        <v>431</v>
      </c>
      <c r="D92" s="30"/>
      <c r="E92" s="139">
        <f>+E86-(E86*E90)</f>
        <v>0</v>
      </c>
      <c r="F92" s="36"/>
      <c r="G92" s="139">
        <f>+G88-(G88*G90)</f>
        <v>0</v>
      </c>
      <c r="H92" s="30"/>
      <c r="I92" s="139">
        <f>+I88-(I88*I90)</f>
        <v>0</v>
      </c>
      <c r="J92" s="30"/>
      <c r="K92" s="139">
        <f>+K88-(K88*K90)</f>
        <v>0</v>
      </c>
      <c r="L92" s="30"/>
      <c r="M92" s="139">
        <f>+M88-(M88*M90)</f>
        <v>0</v>
      </c>
      <c r="N92" s="30"/>
      <c r="O92" s="139">
        <f>+O88-(O88*O90)</f>
        <v>0</v>
      </c>
      <c r="P92" s="30"/>
      <c r="Q92" s="139">
        <f>+Q88-(Q88*Q90)</f>
        <v>0</v>
      </c>
      <c r="R92" s="30"/>
      <c r="S92" s="30"/>
    </row>
    <row r="93" spans="1:31" ht="6.95" customHeight="1" x14ac:dyDescent="0.25">
      <c r="A93" s="30"/>
      <c r="B93" s="44"/>
      <c r="C93" s="33"/>
      <c r="D93" s="30"/>
      <c r="E93" s="36"/>
      <c r="F93" s="36"/>
      <c r="G93" s="36"/>
      <c r="H93" s="30"/>
      <c r="I93" s="36"/>
      <c r="J93" s="30"/>
      <c r="K93" s="36"/>
      <c r="L93" s="30"/>
      <c r="M93" s="36"/>
      <c r="N93" s="30"/>
      <c r="O93" s="36"/>
      <c r="P93" s="30"/>
      <c r="Q93" s="36"/>
      <c r="R93" s="30"/>
      <c r="S93" s="30"/>
    </row>
    <row r="94" spans="1:31" ht="15.75" x14ac:dyDescent="0.25">
      <c r="A94" s="30"/>
      <c r="B94" s="44" t="s">
        <v>389</v>
      </c>
      <c r="C94" s="33" t="s">
        <v>440</v>
      </c>
      <c r="D94" s="30"/>
      <c r="E94" s="135">
        <f>E92</f>
        <v>0</v>
      </c>
      <c r="F94" s="36"/>
      <c r="G94" s="36"/>
      <c r="H94" s="30"/>
      <c r="I94" s="36"/>
      <c r="J94" s="30"/>
      <c r="K94" s="36"/>
      <c r="L94" s="30"/>
      <c r="M94" s="36"/>
      <c r="N94" s="30"/>
      <c r="O94" s="36"/>
      <c r="P94" s="30"/>
      <c r="Q94" s="36"/>
      <c r="R94" s="30"/>
      <c r="S94" s="30"/>
    </row>
    <row r="95" spans="1:31" ht="6.95" customHeight="1" x14ac:dyDescent="0.25">
      <c r="A95" s="30"/>
      <c r="B95" s="44"/>
      <c r="C95" s="33"/>
      <c r="D95" s="30"/>
      <c r="E95" s="36"/>
      <c r="F95" s="36"/>
      <c r="G95" s="36"/>
      <c r="H95" s="30"/>
      <c r="I95" s="36"/>
      <c r="J95" s="30"/>
      <c r="K95" s="36"/>
      <c r="L95" s="30"/>
      <c r="M95" s="36"/>
      <c r="N95" s="30"/>
      <c r="O95" s="36"/>
      <c r="P95" s="30"/>
      <c r="Q95" s="36"/>
      <c r="R95" s="30"/>
      <c r="S95" s="30"/>
    </row>
    <row r="96" spans="1:31" x14ac:dyDescent="0.2">
      <c r="A96" s="30"/>
      <c r="B96" s="44" t="s">
        <v>390</v>
      </c>
      <c r="C96" s="30" t="s">
        <v>378</v>
      </c>
      <c r="D96" s="30"/>
      <c r="E96" s="139">
        <f>SUM(G92+I92+K92+M92+O92+Q92)/6</f>
        <v>0</v>
      </c>
      <c r="F96" s="36"/>
      <c r="G96" s="36"/>
      <c r="H96" s="30"/>
      <c r="I96" s="36"/>
      <c r="J96" s="30"/>
      <c r="K96" s="36"/>
      <c r="L96" s="30"/>
      <c r="M96" s="36"/>
      <c r="N96" s="30"/>
      <c r="O96" s="36"/>
      <c r="P96" s="30"/>
      <c r="Q96" s="36"/>
      <c r="R96" s="30"/>
      <c r="S96" s="30"/>
    </row>
    <row r="97" spans="1:31" ht="6.95" customHeight="1" x14ac:dyDescent="0.25">
      <c r="A97" s="30"/>
      <c r="B97" s="44"/>
      <c r="C97" s="33"/>
      <c r="D97" s="30"/>
      <c r="E97" s="99"/>
      <c r="F97" s="36"/>
      <c r="G97" s="36"/>
      <c r="H97" s="30"/>
      <c r="I97" s="36"/>
      <c r="J97" s="30"/>
      <c r="K97" s="36"/>
      <c r="L97" s="30"/>
      <c r="M97" s="36"/>
      <c r="N97" s="30"/>
      <c r="O97" s="36"/>
      <c r="P97" s="30"/>
      <c r="Q97" s="36"/>
      <c r="R97" s="30"/>
      <c r="S97" s="30"/>
    </row>
    <row r="98" spans="1:31" ht="15.75" x14ac:dyDescent="0.25">
      <c r="A98" s="30"/>
      <c r="B98" s="44" t="s">
        <v>391</v>
      </c>
      <c r="C98" s="33" t="s">
        <v>452</v>
      </c>
      <c r="D98" s="30"/>
      <c r="E98" s="135">
        <f>SUM(G92+I92)</f>
        <v>0</v>
      </c>
      <c r="F98" s="36"/>
      <c r="G98" s="36"/>
      <c r="H98" s="30"/>
      <c r="I98" s="36"/>
      <c r="J98" s="30"/>
      <c r="K98" s="36"/>
      <c r="L98" s="30"/>
      <c r="M98" s="36"/>
      <c r="N98" s="30"/>
      <c r="O98" s="36"/>
      <c r="P98" s="30"/>
      <c r="Q98" s="36"/>
      <c r="R98" s="30"/>
      <c r="S98" s="30"/>
    </row>
    <row r="99" spans="1:31" ht="6.95" customHeight="1" x14ac:dyDescent="0.25">
      <c r="A99" s="30"/>
      <c r="B99" s="42"/>
      <c r="C99" s="33"/>
      <c r="D99" s="33"/>
      <c r="E99" s="36"/>
      <c r="F99" s="36"/>
      <c r="G99" s="36"/>
      <c r="H99" s="30"/>
      <c r="I99" s="36"/>
      <c r="J99" s="30"/>
      <c r="K99" s="36"/>
      <c r="L99" s="30"/>
      <c r="M99" s="36"/>
      <c r="N99" s="30"/>
      <c r="O99" s="36"/>
      <c r="P99" s="30"/>
      <c r="Q99" s="30"/>
      <c r="R99" s="30"/>
      <c r="S99" s="30"/>
    </row>
    <row r="100" spans="1:31" ht="15.75" x14ac:dyDescent="0.25">
      <c r="A100" s="30"/>
      <c r="B100" s="178" t="s">
        <v>402</v>
      </c>
      <c r="C100" s="178"/>
      <c r="D100" s="178"/>
      <c r="E100" s="178"/>
      <c r="F100" s="178"/>
      <c r="G100" s="178"/>
      <c r="H100" s="178"/>
      <c r="I100" s="178"/>
      <c r="J100" s="178"/>
      <c r="K100" s="178"/>
      <c r="L100" s="178"/>
      <c r="M100" s="178"/>
      <c r="N100" s="178"/>
      <c r="O100" s="178"/>
      <c r="P100" s="178"/>
      <c r="Q100" s="6"/>
      <c r="R100" s="30"/>
      <c r="S100" s="30"/>
    </row>
    <row r="101" spans="1:31" ht="6.95" customHeight="1" x14ac:dyDescent="0.25">
      <c r="A101" s="30"/>
      <c r="B101" s="40"/>
      <c r="C101" s="30"/>
      <c r="D101" s="30"/>
      <c r="E101" s="30"/>
      <c r="F101" s="30"/>
      <c r="G101" s="30"/>
      <c r="H101" s="30"/>
      <c r="I101" s="30"/>
      <c r="J101" s="30"/>
      <c r="K101" s="30"/>
      <c r="L101" s="30"/>
      <c r="M101" s="30"/>
      <c r="N101" s="30"/>
      <c r="O101" s="30"/>
      <c r="P101" s="30"/>
      <c r="Q101" s="30"/>
      <c r="R101" s="30"/>
      <c r="S101" s="30"/>
      <c r="T101" s="8"/>
      <c r="U101" s="8"/>
      <c r="V101" s="8"/>
      <c r="W101" s="8"/>
      <c r="X101" s="8"/>
      <c r="Y101" s="8"/>
      <c r="Z101" s="8"/>
      <c r="AA101" s="8"/>
      <c r="AB101" s="8"/>
      <c r="AC101" s="8"/>
      <c r="AD101" s="8"/>
      <c r="AE101" s="8"/>
    </row>
    <row r="102" spans="1:31" x14ac:dyDescent="0.2">
      <c r="A102" s="30"/>
      <c r="B102" s="45" t="s">
        <v>392</v>
      </c>
      <c r="C102" s="46" t="s">
        <v>399</v>
      </c>
      <c r="D102" s="30"/>
      <c r="E102" s="28" t="s">
        <v>318</v>
      </c>
      <c r="F102" s="30"/>
      <c r="G102" s="139">
        <f>'3. ETH0053 Caf Plan &amp; ERA Cost'!E59</f>
        <v>0</v>
      </c>
      <c r="H102" s="30"/>
      <c r="I102" s="139">
        <f>'3. ETH0053 Caf Plan &amp; ERA Cost'!G59</f>
        <v>0</v>
      </c>
      <c r="J102" s="30"/>
      <c r="K102" s="139">
        <f>'3. ETH0053 Caf Plan &amp; ERA Cost'!I59</f>
        <v>0</v>
      </c>
      <c r="L102" s="30"/>
      <c r="M102" s="139">
        <f>'3. ETH0053 Caf Plan &amp; ERA Cost'!K59</f>
        <v>0</v>
      </c>
      <c r="N102" s="30"/>
      <c r="O102" s="139">
        <f>'3. ETH0053 Caf Plan &amp; ERA Cost'!M59</f>
        <v>0</v>
      </c>
      <c r="P102" s="30"/>
      <c r="Q102" s="139">
        <f>'3. ETH0053 Caf Plan &amp; ERA Cost'!O59</f>
        <v>0</v>
      </c>
      <c r="R102" s="30"/>
      <c r="S102" s="30"/>
      <c r="T102" s="8"/>
      <c r="U102" s="8"/>
      <c r="V102" s="8"/>
      <c r="W102" s="8"/>
      <c r="X102" s="8"/>
      <c r="Y102" s="8"/>
      <c r="Z102" s="8"/>
      <c r="AA102" s="8"/>
      <c r="AB102" s="8"/>
      <c r="AC102" s="8"/>
      <c r="AD102" s="8"/>
      <c r="AE102" s="8"/>
    </row>
    <row r="103" spans="1:31" ht="6.95" customHeight="1" x14ac:dyDescent="0.25">
      <c r="A103" s="30"/>
      <c r="B103" s="72"/>
      <c r="C103" s="46"/>
      <c r="D103" s="30"/>
      <c r="E103" s="30"/>
      <c r="F103" s="30"/>
      <c r="G103" s="30"/>
      <c r="H103" s="30"/>
      <c r="I103" s="30"/>
      <c r="J103" s="30"/>
      <c r="K103" s="30"/>
      <c r="L103" s="30"/>
      <c r="M103" s="30"/>
      <c r="N103" s="30"/>
      <c r="O103" s="30"/>
      <c r="P103" s="30"/>
      <c r="Q103" s="30"/>
      <c r="R103" s="30"/>
      <c r="S103" s="30"/>
      <c r="T103" s="8"/>
      <c r="U103" s="8"/>
      <c r="V103" s="8"/>
      <c r="W103" s="8"/>
      <c r="X103" s="8"/>
      <c r="Y103" s="8"/>
      <c r="Z103" s="8"/>
      <c r="AA103" s="8"/>
      <c r="AB103" s="8"/>
      <c r="AC103" s="8"/>
      <c r="AD103" s="8"/>
      <c r="AE103" s="8"/>
    </row>
    <row r="104" spans="1:31" x14ac:dyDescent="0.2">
      <c r="A104" s="30"/>
      <c r="B104" s="43" t="s">
        <v>394</v>
      </c>
      <c r="C104" s="30" t="s">
        <v>321</v>
      </c>
      <c r="D104" s="30"/>
      <c r="E104" s="28" t="s">
        <v>318</v>
      </c>
      <c r="F104" s="30"/>
      <c r="G104" s="142">
        <f>'5. ETH0052-54 Multi-Bid Pricing'!G39</f>
        <v>0</v>
      </c>
      <c r="H104" s="30"/>
      <c r="I104" s="142">
        <f>'5. ETH0052-54 Multi-Bid Pricing'!I39</f>
        <v>0</v>
      </c>
      <c r="J104" s="30"/>
      <c r="K104" s="142">
        <f>'5. ETH0052-54 Multi-Bid Pricing'!K39</f>
        <v>0</v>
      </c>
      <c r="L104" s="30"/>
      <c r="M104" s="142">
        <f>'5. ETH0052-54 Multi-Bid Pricing'!M39</f>
        <v>0</v>
      </c>
      <c r="N104" s="30"/>
      <c r="O104" s="142">
        <f>'5. ETH0052-54 Multi-Bid Pricing'!O39</f>
        <v>0</v>
      </c>
      <c r="P104" s="30"/>
      <c r="Q104" s="142">
        <f>'5. ETH0052-54 Multi-Bid Pricing'!Q39</f>
        <v>0</v>
      </c>
      <c r="R104" s="30"/>
      <c r="S104" s="30"/>
      <c r="T104" s="8"/>
      <c r="U104" s="8"/>
      <c r="V104" s="8"/>
      <c r="W104" s="8"/>
      <c r="X104" s="8"/>
      <c r="Y104" s="8"/>
      <c r="Z104" s="8"/>
      <c r="AA104" s="8"/>
      <c r="AB104" s="8"/>
      <c r="AC104" s="8"/>
      <c r="AD104" s="8"/>
      <c r="AE104" s="8"/>
    </row>
    <row r="105" spans="1:31" ht="6.95" customHeight="1" x14ac:dyDescent="0.2">
      <c r="A105" s="30"/>
      <c r="B105" s="43"/>
      <c r="C105" s="30"/>
      <c r="D105" s="30"/>
      <c r="E105" s="44"/>
      <c r="F105" s="30"/>
      <c r="G105" s="97"/>
      <c r="H105" s="30"/>
      <c r="I105" s="97"/>
      <c r="J105" s="30"/>
      <c r="K105" s="97"/>
      <c r="L105" s="30"/>
      <c r="M105" s="97"/>
      <c r="N105" s="30"/>
      <c r="O105" s="97"/>
      <c r="P105" s="30"/>
      <c r="Q105" s="97"/>
      <c r="R105" s="30"/>
      <c r="S105" s="30"/>
      <c r="T105" s="8"/>
      <c r="U105" s="8"/>
      <c r="V105" s="8"/>
      <c r="W105" s="8"/>
      <c r="X105" s="8"/>
      <c r="Y105" s="8"/>
      <c r="Z105" s="8"/>
      <c r="AA105" s="8"/>
      <c r="AB105" s="8"/>
      <c r="AC105" s="8"/>
      <c r="AD105" s="8"/>
      <c r="AE105" s="8"/>
    </row>
    <row r="106" spans="1:31" x14ac:dyDescent="0.2">
      <c r="A106" s="30"/>
      <c r="B106" s="43" t="s">
        <v>395</v>
      </c>
      <c r="C106" s="30" t="s">
        <v>400</v>
      </c>
      <c r="D106" s="30"/>
      <c r="E106" s="28" t="s">
        <v>318</v>
      </c>
      <c r="F106" s="30"/>
      <c r="G106" s="139">
        <f>G102-(G102*G104)</f>
        <v>0</v>
      </c>
      <c r="H106" s="30"/>
      <c r="I106" s="139">
        <f>I102-(I102*I104)</f>
        <v>0</v>
      </c>
      <c r="J106" s="30"/>
      <c r="K106" s="139">
        <f>K102-(K102*K104)</f>
        <v>0</v>
      </c>
      <c r="L106" s="30"/>
      <c r="M106" s="139">
        <f>M102-(M102*M104)</f>
        <v>0</v>
      </c>
      <c r="N106" s="30"/>
      <c r="O106" s="139">
        <f>O102-(O102*O104)</f>
        <v>0</v>
      </c>
      <c r="P106" s="30"/>
      <c r="Q106" s="139">
        <f>Q102-(Q102*Q104)</f>
        <v>0</v>
      </c>
      <c r="R106" s="30"/>
      <c r="S106" s="30"/>
      <c r="T106" s="8"/>
      <c r="U106" s="8"/>
      <c r="V106" s="8"/>
      <c r="W106" s="8"/>
      <c r="X106" s="8"/>
      <c r="Y106" s="8"/>
      <c r="Z106" s="8"/>
      <c r="AA106" s="8"/>
      <c r="AB106" s="8"/>
      <c r="AC106" s="8"/>
      <c r="AD106" s="8"/>
      <c r="AE106" s="8"/>
    </row>
    <row r="107" spans="1:31" ht="6.95" customHeight="1" x14ac:dyDescent="0.25">
      <c r="A107" s="30"/>
      <c r="B107" s="72"/>
      <c r="C107" s="46"/>
      <c r="D107" s="30"/>
      <c r="E107" s="30"/>
      <c r="F107" s="30"/>
      <c r="G107" s="30"/>
      <c r="H107" s="30"/>
      <c r="I107" s="30"/>
      <c r="J107" s="30"/>
      <c r="K107" s="30"/>
      <c r="L107" s="30"/>
      <c r="M107" s="30"/>
      <c r="N107" s="30"/>
      <c r="O107" s="30"/>
      <c r="P107" s="30"/>
      <c r="Q107" s="30"/>
      <c r="R107" s="30"/>
      <c r="S107" s="30"/>
      <c r="T107" s="8"/>
      <c r="U107" s="8"/>
      <c r="V107" s="8"/>
      <c r="W107" s="8"/>
      <c r="X107" s="8"/>
      <c r="Y107" s="8"/>
      <c r="Z107" s="8"/>
      <c r="AA107" s="8"/>
      <c r="AB107" s="8"/>
      <c r="AC107" s="8"/>
      <c r="AD107" s="8"/>
      <c r="AE107" s="8"/>
    </row>
    <row r="108" spans="1:31" ht="15.75" x14ac:dyDescent="0.25">
      <c r="A108" s="30"/>
      <c r="B108" s="72"/>
      <c r="C108" s="96" t="s">
        <v>374</v>
      </c>
      <c r="D108" s="30"/>
      <c r="E108" s="30"/>
      <c r="F108" s="30"/>
      <c r="G108" s="143">
        <f>'3. ETH0053 Caf Plan &amp; ERA Cost'!E57</f>
        <v>23019</v>
      </c>
      <c r="H108" s="30"/>
      <c r="I108" s="143">
        <f>'3. ETH0053 Caf Plan &amp; ERA Cost'!G57</f>
        <v>25320.9</v>
      </c>
      <c r="J108" s="30"/>
      <c r="K108" s="143">
        <f>'3. ETH0053 Caf Plan &amp; ERA Cost'!I57</f>
        <v>27852.990000000005</v>
      </c>
      <c r="L108" s="30"/>
      <c r="M108" s="143">
        <f>'3. ETH0053 Caf Plan &amp; ERA Cost'!K57</f>
        <v>30638.289000000008</v>
      </c>
      <c r="N108" s="30"/>
      <c r="O108" s="143">
        <f>'3. ETH0053 Caf Plan &amp; ERA Cost'!M57</f>
        <v>33702.117900000012</v>
      </c>
      <c r="P108" s="30"/>
      <c r="Q108" s="143">
        <f>'3. ETH0053 Caf Plan &amp; ERA Cost'!O57</f>
        <v>37072.329690000013</v>
      </c>
      <c r="R108" s="30"/>
      <c r="S108" s="30"/>
      <c r="T108" s="8"/>
      <c r="U108" s="8"/>
      <c r="V108" s="8"/>
      <c r="W108" s="8"/>
      <c r="X108" s="8"/>
      <c r="Y108" s="8"/>
      <c r="Z108" s="8"/>
      <c r="AA108" s="8"/>
      <c r="AB108" s="8"/>
      <c r="AC108" s="8"/>
      <c r="AD108" s="8"/>
      <c r="AE108" s="8"/>
    </row>
    <row r="109" spans="1:31" ht="6.95" customHeight="1" x14ac:dyDescent="0.25">
      <c r="A109" s="30"/>
      <c r="B109" s="72"/>
      <c r="C109" s="46"/>
      <c r="D109" s="30"/>
      <c r="E109" s="30"/>
      <c r="F109" s="30"/>
      <c r="G109" s="30"/>
      <c r="H109" s="30"/>
      <c r="I109" s="30"/>
      <c r="J109" s="30"/>
      <c r="K109" s="30"/>
      <c r="L109" s="30"/>
      <c r="M109" s="30"/>
      <c r="N109" s="30"/>
      <c r="O109" s="30"/>
      <c r="P109" s="30"/>
      <c r="Q109" s="30"/>
      <c r="R109" s="30"/>
      <c r="S109" s="30"/>
      <c r="T109" s="8"/>
      <c r="U109" s="8"/>
      <c r="V109" s="8"/>
      <c r="W109" s="8"/>
      <c r="X109" s="8"/>
      <c r="Y109" s="8"/>
      <c r="Z109" s="8"/>
      <c r="AA109" s="8"/>
      <c r="AB109" s="8"/>
      <c r="AC109" s="8"/>
      <c r="AD109" s="8"/>
      <c r="AE109" s="8"/>
    </row>
    <row r="110" spans="1:31" x14ac:dyDescent="0.2">
      <c r="A110" s="30"/>
      <c r="B110" s="43" t="s">
        <v>396</v>
      </c>
      <c r="C110" s="30" t="s">
        <v>401</v>
      </c>
      <c r="D110" s="30"/>
      <c r="E110" s="28" t="s">
        <v>318</v>
      </c>
      <c r="F110" s="30"/>
      <c r="G110" s="146">
        <f>SUM(G106*G108)</f>
        <v>0</v>
      </c>
      <c r="H110" s="30"/>
      <c r="I110" s="146">
        <f>SUM(I106*I108)</f>
        <v>0</v>
      </c>
      <c r="J110" s="30"/>
      <c r="K110" s="146">
        <f>SUM(K106*K108)</f>
        <v>0</v>
      </c>
      <c r="L110" s="30"/>
      <c r="M110" s="146">
        <f>SUM(M106*M108)</f>
        <v>0</v>
      </c>
      <c r="N110" s="30"/>
      <c r="O110" s="146">
        <f>SUM(O106*O108)</f>
        <v>0</v>
      </c>
      <c r="P110" s="30"/>
      <c r="Q110" s="146">
        <f>SUM(Q106*Q108)</f>
        <v>0</v>
      </c>
      <c r="R110" s="30"/>
      <c r="S110" s="30"/>
    </row>
    <row r="111" spans="1:31" ht="6.95" customHeight="1" x14ac:dyDescent="0.2">
      <c r="A111" s="30"/>
      <c r="B111" s="43"/>
      <c r="C111" s="30"/>
      <c r="D111" s="30"/>
      <c r="E111" s="44"/>
      <c r="F111" s="30"/>
      <c r="G111" s="118"/>
      <c r="H111" s="30"/>
      <c r="I111" s="118"/>
      <c r="J111" s="30"/>
      <c r="K111" s="118"/>
      <c r="L111" s="30"/>
      <c r="M111" s="118"/>
      <c r="N111" s="30"/>
      <c r="O111" s="118"/>
      <c r="P111" s="30"/>
      <c r="Q111" s="118"/>
      <c r="R111" s="30"/>
      <c r="S111" s="30"/>
    </row>
    <row r="112" spans="1:31" x14ac:dyDescent="0.2">
      <c r="A112" s="30"/>
      <c r="B112" s="43" t="s">
        <v>397</v>
      </c>
      <c r="C112" s="30" t="s">
        <v>410</v>
      </c>
      <c r="D112" s="30"/>
      <c r="E112" s="28" t="s">
        <v>318</v>
      </c>
      <c r="F112" s="30"/>
      <c r="G112" s="146">
        <f>G110*12</f>
        <v>0</v>
      </c>
      <c r="H112" s="30"/>
      <c r="I112" s="146">
        <f>I110*12</f>
        <v>0</v>
      </c>
      <c r="J112" s="30"/>
      <c r="K112" s="146">
        <f>K110*12</f>
        <v>0</v>
      </c>
      <c r="L112" s="30"/>
      <c r="M112" s="146">
        <f>M110*12</f>
        <v>0</v>
      </c>
      <c r="N112" s="30"/>
      <c r="O112" s="146">
        <f>O110*12</f>
        <v>0</v>
      </c>
      <c r="P112" s="30"/>
      <c r="Q112" s="146">
        <f>Q110*12</f>
        <v>0</v>
      </c>
      <c r="R112" s="30"/>
      <c r="S112" s="30"/>
    </row>
    <row r="113" spans="1:31" ht="6.95" customHeight="1" x14ac:dyDescent="0.25">
      <c r="A113" s="30"/>
      <c r="B113" s="43"/>
      <c r="C113" s="33"/>
      <c r="D113" s="30"/>
      <c r="E113" s="113"/>
      <c r="F113" s="30"/>
      <c r="G113" s="98"/>
      <c r="H113" s="30"/>
      <c r="I113" s="98"/>
      <c r="J113" s="30"/>
      <c r="K113" s="98"/>
      <c r="L113" s="30"/>
      <c r="M113" s="98"/>
      <c r="N113" s="30"/>
      <c r="O113" s="98"/>
      <c r="P113" s="30"/>
      <c r="Q113" s="98"/>
      <c r="R113" s="30"/>
      <c r="S113" s="30"/>
    </row>
    <row r="114" spans="1:31" ht="15.75" x14ac:dyDescent="0.25">
      <c r="A114" s="30"/>
      <c r="B114" s="178" t="s">
        <v>403</v>
      </c>
      <c r="C114" s="178"/>
      <c r="D114" s="178"/>
      <c r="E114" s="178"/>
      <c r="F114" s="178"/>
      <c r="G114" s="178"/>
      <c r="H114" s="178"/>
      <c r="I114" s="178"/>
      <c r="J114" s="178"/>
      <c r="K114" s="178"/>
      <c r="L114" s="178"/>
      <c r="M114" s="178"/>
      <c r="N114" s="178"/>
      <c r="O114" s="178"/>
      <c r="P114" s="178"/>
      <c r="Q114" s="6"/>
      <c r="R114" s="30"/>
      <c r="S114" s="30"/>
    </row>
    <row r="115" spans="1:31" ht="6.95" customHeight="1" x14ac:dyDescent="0.25">
      <c r="A115" s="30"/>
      <c r="B115" s="43"/>
      <c r="C115" s="33"/>
      <c r="D115" s="30"/>
      <c r="E115" s="30"/>
      <c r="F115" s="30"/>
      <c r="G115" s="36"/>
      <c r="H115" s="30"/>
      <c r="I115" s="36"/>
      <c r="J115" s="30"/>
      <c r="K115" s="36"/>
      <c r="L115" s="30"/>
      <c r="M115" s="36"/>
      <c r="N115" s="30"/>
      <c r="O115" s="36"/>
      <c r="P115" s="30"/>
      <c r="Q115" s="36"/>
      <c r="R115" s="30"/>
      <c r="S115" s="30"/>
    </row>
    <row r="116" spans="1:31" x14ac:dyDescent="0.2">
      <c r="A116" s="30"/>
      <c r="B116" s="45" t="s">
        <v>423</v>
      </c>
      <c r="C116" s="46" t="s">
        <v>404</v>
      </c>
      <c r="D116" s="30"/>
      <c r="E116" s="28" t="s">
        <v>318</v>
      </c>
      <c r="F116" s="30"/>
      <c r="G116" s="139">
        <f>'3. ETH0053 Caf Plan &amp; ERA Cost'!E65</f>
        <v>0</v>
      </c>
      <c r="H116" s="30"/>
      <c r="I116" s="139">
        <f>'3. ETH0053 Caf Plan &amp; ERA Cost'!G65</f>
        <v>0</v>
      </c>
      <c r="J116" s="30"/>
      <c r="K116" s="139">
        <f>'3. ETH0053 Caf Plan &amp; ERA Cost'!I65</f>
        <v>0</v>
      </c>
      <c r="L116" s="30"/>
      <c r="M116" s="139">
        <f>'3. ETH0053 Caf Plan &amp; ERA Cost'!K65</f>
        <v>0</v>
      </c>
      <c r="N116" s="30"/>
      <c r="O116" s="139">
        <f>'3. ETH0053 Caf Plan &amp; ERA Cost'!M65</f>
        <v>0</v>
      </c>
      <c r="P116" s="30"/>
      <c r="Q116" s="139">
        <f>'3. ETH0053 Caf Plan &amp; ERA Cost'!O65</f>
        <v>0</v>
      </c>
      <c r="R116" s="30"/>
      <c r="S116" s="30"/>
      <c r="T116" s="8"/>
      <c r="U116" s="8"/>
      <c r="V116" s="8"/>
      <c r="W116" s="8"/>
      <c r="X116" s="8"/>
      <c r="Y116" s="8"/>
      <c r="Z116" s="8"/>
      <c r="AA116" s="8"/>
      <c r="AB116" s="8"/>
      <c r="AC116" s="8"/>
      <c r="AD116" s="8"/>
      <c r="AE116" s="8"/>
    </row>
    <row r="117" spans="1:31" ht="6.95" customHeight="1" x14ac:dyDescent="0.25">
      <c r="A117" s="30"/>
      <c r="B117" s="72"/>
      <c r="C117" s="46"/>
      <c r="D117" s="30"/>
      <c r="E117" s="30"/>
      <c r="F117" s="30"/>
      <c r="G117" s="30"/>
      <c r="H117" s="30"/>
      <c r="I117" s="30"/>
      <c r="J117" s="30"/>
      <c r="K117" s="30"/>
      <c r="L117" s="30"/>
      <c r="M117" s="30"/>
      <c r="N117" s="30"/>
      <c r="O117" s="30"/>
      <c r="P117" s="30"/>
      <c r="Q117" s="30"/>
      <c r="R117" s="30"/>
      <c r="S117" s="30"/>
      <c r="T117" s="8"/>
      <c r="U117" s="8"/>
      <c r="V117" s="8"/>
      <c r="W117" s="8"/>
      <c r="X117" s="8"/>
      <c r="Y117" s="8"/>
      <c r="Z117" s="8"/>
      <c r="AA117" s="8"/>
      <c r="AB117" s="8"/>
      <c r="AC117" s="8"/>
      <c r="AD117" s="8"/>
      <c r="AE117" s="8"/>
    </row>
    <row r="118" spans="1:31" x14ac:dyDescent="0.2">
      <c r="A118" s="30"/>
      <c r="B118" s="43" t="s">
        <v>424</v>
      </c>
      <c r="C118" s="30" t="s">
        <v>321</v>
      </c>
      <c r="D118" s="30"/>
      <c r="E118" s="28" t="s">
        <v>318</v>
      </c>
      <c r="F118" s="30"/>
      <c r="G118" s="142">
        <f>'5. ETH0052-54 Multi-Bid Pricing'!G39</f>
        <v>0</v>
      </c>
      <c r="H118" s="30"/>
      <c r="I118" s="142">
        <f>'5. ETH0052-54 Multi-Bid Pricing'!I49</f>
        <v>0</v>
      </c>
      <c r="J118" s="30"/>
      <c r="K118" s="142">
        <f>'5. ETH0052-54 Multi-Bid Pricing'!K49</f>
        <v>0</v>
      </c>
      <c r="L118" s="30"/>
      <c r="M118" s="142">
        <f>'5. ETH0052-54 Multi-Bid Pricing'!M49</f>
        <v>0</v>
      </c>
      <c r="N118" s="30"/>
      <c r="O118" s="142">
        <f>'5. ETH0052-54 Multi-Bid Pricing'!O49</f>
        <v>0</v>
      </c>
      <c r="P118" s="30"/>
      <c r="Q118" s="142">
        <f>'5. ETH0052-54 Multi-Bid Pricing'!Q49</f>
        <v>0</v>
      </c>
      <c r="R118" s="30"/>
      <c r="S118" s="30"/>
      <c r="T118" s="8"/>
      <c r="U118" s="8"/>
      <c r="V118" s="8"/>
      <c r="W118" s="8"/>
      <c r="X118" s="8"/>
      <c r="Y118" s="8"/>
      <c r="Z118" s="8"/>
      <c r="AA118" s="8"/>
      <c r="AB118" s="8"/>
      <c r="AC118" s="8"/>
      <c r="AD118" s="8"/>
      <c r="AE118" s="8"/>
    </row>
    <row r="119" spans="1:31" ht="6.95" customHeight="1" x14ac:dyDescent="0.2">
      <c r="A119" s="30"/>
      <c r="B119" s="43"/>
      <c r="C119" s="30"/>
      <c r="D119" s="30"/>
      <c r="E119" s="44"/>
      <c r="F119" s="30"/>
      <c r="G119" s="97"/>
      <c r="H119" s="30"/>
      <c r="I119" s="97"/>
      <c r="J119" s="30"/>
      <c r="K119" s="97"/>
      <c r="L119" s="30"/>
      <c r="M119" s="97"/>
      <c r="N119" s="30"/>
      <c r="O119" s="97"/>
      <c r="P119" s="30"/>
      <c r="Q119" s="97"/>
      <c r="R119" s="30"/>
      <c r="S119" s="30"/>
      <c r="T119" s="8"/>
      <c r="U119" s="8"/>
      <c r="V119" s="8"/>
      <c r="W119" s="8"/>
      <c r="X119" s="8"/>
      <c r="Y119" s="8"/>
      <c r="Z119" s="8"/>
      <c r="AA119" s="8"/>
      <c r="AB119" s="8"/>
      <c r="AC119" s="8"/>
      <c r="AD119" s="8"/>
      <c r="AE119" s="8"/>
    </row>
    <row r="120" spans="1:31" x14ac:dyDescent="0.2">
      <c r="A120" s="30"/>
      <c r="B120" s="43" t="s">
        <v>425</v>
      </c>
      <c r="C120" s="30" t="s">
        <v>405</v>
      </c>
      <c r="D120" s="30"/>
      <c r="E120" s="28" t="s">
        <v>318</v>
      </c>
      <c r="F120" s="30"/>
      <c r="G120" s="139">
        <f>G116-(G116*G118)</f>
        <v>0</v>
      </c>
      <c r="H120" s="30"/>
      <c r="I120" s="139">
        <f>I116-(I116*I118)</f>
        <v>0</v>
      </c>
      <c r="J120" s="30"/>
      <c r="K120" s="139">
        <f>K116-(K116*K118)</f>
        <v>0</v>
      </c>
      <c r="L120" s="30"/>
      <c r="M120" s="139">
        <f>M116-(M116*M118)</f>
        <v>0</v>
      </c>
      <c r="N120" s="30"/>
      <c r="O120" s="139">
        <f>O116-(O116*O118)</f>
        <v>0</v>
      </c>
      <c r="P120" s="30"/>
      <c r="Q120" s="139">
        <f>Q116-(Q116*Q118)</f>
        <v>0</v>
      </c>
      <c r="R120" s="30"/>
      <c r="S120" s="30"/>
      <c r="T120" s="8"/>
      <c r="U120" s="8"/>
      <c r="V120" s="8"/>
      <c r="W120" s="8"/>
      <c r="X120" s="8"/>
      <c r="Y120" s="8"/>
      <c r="Z120" s="8"/>
      <c r="AA120" s="8"/>
      <c r="AB120" s="8"/>
      <c r="AC120" s="8"/>
      <c r="AD120" s="8"/>
      <c r="AE120" s="8"/>
    </row>
    <row r="121" spans="1:31" ht="6.95" customHeight="1" x14ac:dyDescent="0.25">
      <c r="A121" s="30"/>
      <c r="B121" s="72"/>
      <c r="C121" s="46"/>
      <c r="D121" s="30"/>
      <c r="E121" s="30"/>
      <c r="F121" s="30"/>
      <c r="G121" s="30"/>
      <c r="H121" s="30"/>
      <c r="I121" s="30"/>
      <c r="J121" s="30"/>
      <c r="K121" s="30"/>
      <c r="L121" s="30"/>
      <c r="M121" s="30"/>
      <c r="N121" s="30"/>
      <c r="O121" s="30"/>
      <c r="P121" s="30"/>
      <c r="Q121" s="30"/>
      <c r="R121" s="30"/>
      <c r="S121" s="30"/>
      <c r="T121" s="8"/>
      <c r="U121" s="8"/>
      <c r="V121" s="8"/>
      <c r="W121" s="8"/>
      <c r="X121" s="8"/>
      <c r="Y121" s="8"/>
      <c r="Z121" s="8"/>
      <c r="AA121" s="8"/>
      <c r="AB121" s="8"/>
      <c r="AC121" s="8"/>
      <c r="AD121" s="8"/>
      <c r="AE121" s="8"/>
    </row>
    <row r="122" spans="1:31" ht="15.75" x14ac:dyDescent="0.25">
      <c r="A122" s="30"/>
      <c r="B122" s="72"/>
      <c r="C122" s="96" t="s">
        <v>374</v>
      </c>
      <c r="D122" s="30"/>
      <c r="E122" s="30"/>
      <c r="F122" s="30"/>
      <c r="G122" s="143">
        <f>'3. ETH0053 Caf Plan &amp; ERA Cost'!E63</f>
        <v>732</v>
      </c>
      <c r="H122" s="30"/>
      <c r="I122" s="143">
        <f>'3. ETH0053 Caf Plan &amp; ERA Cost'!G63</f>
        <v>1002.84</v>
      </c>
      <c r="J122" s="30"/>
      <c r="K122" s="143">
        <f>'3. ETH0053 Caf Plan &amp; ERA Cost'!I63</f>
        <v>1373.8908000000001</v>
      </c>
      <c r="L122" s="30"/>
      <c r="M122" s="143">
        <f>'3. ETH0053 Caf Plan &amp; ERA Cost'!K63</f>
        <v>1882.2303960000004</v>
      </c>
      <c r="N122" s="30"/>
      <c r="O122" s="143">
        <f>'3. ETH0053 Caf Plan &amp; ERA Cost'!M63</f>
        <v>2578.6556425200006</v>
      </c>
      <c r="P122" s="30"/>
      <c r="Q122" s="143">
        <f>'3. ETH0053 Caf Plan &amp; ERA Cost'!O63</f>
        <v>3532.7582302524011</v>
      </c>
      <c r="R122" s="30"/>
      <c r="S122" s="30"/>
      <c r="T122" s="8"/>
      <c r="U122" s="8"/>
      <c r="V122" s="8"/>
      <c r="W122" s="8"/>
      <c r="X122" s="8"/>
      <c r="Y122" s="8"/>
      <c r="Z122" s="8"/>
      <c r="AA122" s="8"/>
      <c r="AB122" s="8"/>
      <c r="AC122" s="8"/>
      <c r="AD122" s="8"/>
      <c r="AE122" s="8"/>
    </row>
    <row r="123" spans="1:31" ht="6.95" customHeight="1" x14ac:dyDescent="0.25">
      <c r="A123" s="30"/>
      <c r="B123" s="72"/>
      <c r="C123" s="46"/>
      <c r="D123" s="30"/>
      <c r="E123" s="30"/>
      <c r="F123" s="30"/>
      <c r="G123" s="30"/>
      <c r="H123" s="30"/>
      <c r="I123" s="30"/>
      <c r="J123" s="30"/>
      <c r="K123" s="30"/>
      <c r="L123" s="30"/>
      <c r="M123" s="30"/>
      <c r="N123" s="30"/>
      <c r="O123" s="30"/>
      <c r="P123" s="30"/>
      <c r="Q123" s="30"/>
      <c r="R123" s="30"/>
      <c r="S123" s="30"/>
      <c r="T123" s="8"/>
      <c r="U123" s="8"/>
      <c r="V123" s="8"/>
      <c r="W123" s="8"/>
      <c r="X123" s="8"/>
      <c r="Y123" s="8"/>
      <c r="Z123" s="8"/>
      <c r="AA123" s="8"/>
      <c r="AB123" s="8"/>
      <c r="AC123" s="8"/>
      <c r="AD123" s="8"/>
      <c r="AE123" s="8"/>
    </row>
    <row r="124" spans="1:31" x14ac:dyDescent="0.2">
      <c r="A124" s="30"/>
      <c r="B124" s="43" t="s">
        <v>426</v>
      </c>
      <c r="C124" s="30" t="s">
        <v>406</v>
      </c>
      <c r="D124" s="30"/>
      <c r="E124" s="28" t="s">
        <v>318</v>
      </c>
      <c r="F124" s="30"/>
      <c r="G124" s="146">
        <f>SUM(G120*G122)</f>
        <v>0</v>
      </c>
      <c r="H124" s="30"/>
      <c r="I124" s="146">
        <f>SUM(I120*I122)</f>
        <v>0</v>
      </c>
      <c r="J124" s="30"/>
      <c r="K124" s="146">
        <f>SUM(K120*K122)</f>
        <v>0</v>
      </c>
      <c r="L124" s="30"/>
      <c r="M124" s="146">
        <f>SUM(M120*M122)</f>
        <v>0</v>
      </c>
      <c r="N124" s="30"/>
      <c r="O124" s="146">
        <f>SUM(O120*O122)</f>
        <v>0</v>
      </c>
      <c r="P124" s="30"/>
      <c r="Q124" s="146">
        <f>SUM(Q120*Q122)</f>
        <v>0</v>
      </c>
      <c r="R124" s="30"/>
      <c r="S124" s="30"/>
    </row>
    <row r="125" spans="1:31" ht="6.95" customHeight="1" x14ac:dyDescent="0.2">
      <c r="A125" s="30"/>
      <c r="B125" s="7"/>
      <c r="C125" s="30"/>
      <c r="G125" s="30"/>
      <c r="H125" s="30"/>
      <c r="I125" s="30"/>
      <c r="J125" s="30"/>
      <c r="K125" s="30"/>
      <c r="L125" s="30"/>
      <c r="M125" s="30"/>
      <c r="N125" s="30"/>
      <c r="O125" s="30"/>
      <c r="P125" s="30"/>
      <c r="Q125" s="30"/>
      <c r="R125" s="30"/>
    </row>
    <row r="126" spans="1:31" x14ac:dyDescent="0.2">
      <c r="A126" s="30"/>
      <c r="B126" s="43" t="s">
        <v>469</v>
      </c>
      <c r="C126" s="30" t="s">
        <v>410</v>
      </c>
      <c r="D126" s="30"/>
      <c r="E126" s="28" t="s">
        <v>318</v>
      </c>
      <c r="F126" s="30"/>
      <c r="G126" s="146">
        <f>G124*12</f>
        <v>0</v>
      </c>
      <c r="H126" s="30"/>
      <c r="I126" s="146">
        <f>I124*12</f>
        <v>0</v>
      </c>
      <c r="J126" s="30"/>
      <c r="K126" s="146">
        <f>K124*12</f>
        <v>0</v>
      </c>
      <c r="L126" s="30"/>
      <c r="M126" s="146">
        <f>M124*12</f>
        <v>0</v>
      </c>
      <c r="N126" s="30"/>
      <c r="O126" s="146">
        <f>O124*12</f>
        <v>0</v>
      </c>
      <c r="P126" s="30"/>
      <c r="Q126" s="146">
        <f>Q124*12</f>
        <v>0</v>
      </c>
      <c r="R126" s="30"/>
      <c r="S126" s="30"/>
    </row>
    <row r="127" spans="1:31" ht="6.95" customHeight="1" x14ac:dyDescent="0.2">
      <c r="A127" s="30"/>
      <c r="B127" s="30"/>
      <c r="C127" s="30"/>
      <c r="D127" s="30"/>
      <c r="E127" s="30"/>
      <c r="G127" s="30"/>
      <c r="H127" s="30"/>
      <c r="I127" s="30"/>
      <c r="J127" s="30"/>
      <c r="K127" s="30"/>
      <c r="L127" s="30"/>
      <c r="M127" s="30"/>
      <c r="N127" s="30"/>
      <c r="O127" s="30"/>
      <c r="P127" s="30"/>
      <c r="Q127" s="30"/>
      <c r="R127" s="30"/>
    </row>
    <row r="128" spans="1:31" ht="15.75" x14ac:dyDescent="0.25">
      <c r="A128" s="30"/>
      <c r="B128" s="178" t="s">
        <v>411</v>
      </c>
      <c r="C128" s="178"/>
      <c r="D128" s="178"/>
      <c r="E128" s="178"/>
      <c r="F128" s="178"/>
      <c r="G128" s="178"/>
      <c r="H128" s="178"/>
      <c r="I128" s="178"/>
      <c r="J128" s="178"/>
      <c r="K128" s="178"/>
      <c r="L128" s="178"/>
      <c r="M128" s="178"/>
      <c r="N128" s="178"/>
      <c r="O128" s="178"/>
      <c r="P128" s="178"/>
      <c r="Q128" s="6"/>
      <c r="R128" s="30"/>
      <c r="S128" s="30"/>
    </row>
    <row r="129" spans="1:31" ht="6.95" customHeight="1" x14ac:dyDescent="0.25">
      <c r="A129" s="30"/>
      <c r="B129" s="43"/>
      <c r="C129" s="33"/>
      <c r="D129" s="30"/>
      <c r="F129" s="30"/>
      <c r="G129" s="36"/>
      <c r="H129" s="30"/>
      <c r="I129" s="36"/>
      <c r="J129" s="30"/>
      <c r="K129" s="36"/>
      <c r="L129" s="30"/>
      <c r="M129" s="36"/>
      <c r="N129" s="30"/>
      <c r="O129" s="36"/>
      <c r="P129" s="30"/>
      <c r="Q129" s="36"/>
      <c r="R129" s="30"/>
      <c r="S129" s="30"/>
    </row>
    <row r="130" spans="1:31" x14ac:dyDescent="0.2">
      <c r="A130" s="30"/>
      <c r="B130" s="74" t="s">
        <v>470</v>
      </c>
      <c r="C130" s="46" t="s">
        <v>412</v>
      </c>
      <c r="D130" s="30"/>
      <c r="E130" s="28" t="s">
        <v>318</v>
      </c>
      <c r="F130" s="30"/>
      <c r="G130" s="139">
        <f>'3. ETH0053 Caf Plan &amp; ERA Cost'!E71</f>
        <v>0</v>
      </c>
      <c r="H130" s="30"/>
      <c r="I130" s="139">
        <f>'3. ETH0053 Caf Plan &amp; ERA Cost'!G71</f>
        <v>0</v>
      </c>
      <c r="J130" s="30"/>
      <c r="K130" s="139">
        <f>'3. ETH0053 Caf Plan &amp; ERA Cost'!I71</f>
        <v>0</v>
      </c>
      <c r="L130" s="30"/>
      <c r="M130" s="139">
        <f>'3. ETH0053 Caf Plan &amp; ERA Cost'!K71</f>
        <v>0</v>
      </c>
      <c r="N130" s="30"/>
      <c r="O130" s="139">
        <f>'3. ETH0053 Caf Plan &amp; ERA Cost'!M71</f>
        <v>0</v>
      </c>
      <c r="P130" s="30"/>
      <c r="Q130" s="139">
        <f>'3. ETH0053 Caf Plan &amp; ERA Cost'!O71</f>
        <v>0</v>
      </c>
      <c r="R130" s="30"/>
      <c r="S130" s="30"/>
      <c r="T130" s="8"/>
      <c r="U130" s="8"/>
      <c r="V130" s="8"/>
      <c r="W130" s="8"/>
      <c r="X130" s="8"/>
      <c r="Y130" s="8"/>
      <c r="Z130" s="8"/>
      <c r="AA130" s="8"/>
      <c r="AB130" s="8"/>
      <c r="AC130" s="8"/>
      <c r="AD130" s="8"/>
      <c r="AE130" s="8"/>
    </row>
    <row r="131" spans="1:31" ht="6.95" customHeight="1" x14ac:dyDescent="0.2">
      <c r="A131" s="30"/>
      <c r="B131" s="74"/>
      <c r="C131" s="46"/>
      <c r="D131" s="30"/>
      <c r="E131" s="30"/>
      <c r="F131" s="30"/>
      <c r="G131" s="30"/>
      <c r="H131" s="30"/>
      <c r="I131" s="30"/>
      <c r="J131" s="30"/>
      <c r="K131" s="30"/>
      <c r="L131" s="30"/>
      <c r="M131" s="30"/>
      <c r="N131" s="30"/>
      <c r="O131" s="30"/>
      <c r="P131" s="30"/>
      <c r="Q131" s="30"/>
      <c r="R131" s="30"/>
      <c r="S131" s="30"/>
      <c r="T131" s="8"/>
      <c r="U131" s="8"/>
      <c r="V131" s="8"/>
      <c r="W131" s="8"/>
      <c r="X131" s="8"/>
      <c r="Y131" s="8"/>
      <c r="Z131" s="8"/>
      <c r="AA131" s="8"/>
      <c r="AB131" s="8"/>
      <c r="AC131" s="8"/>
      <c r="AD131" s="8"/>
      <c r="AE131" s="8"/>
    </row>
    <row r="132" spans="1:31" x14ac:dyDescent="0.2">
      <c r="A132" s="30"/>
      <c r="B132" s="74" t="s">
        <v>471</v>
      </c>
      <c r="C132" s="30" t="s">
        <v>321</v>
      </c>
      <c r="D132" s="30"/>
      <c r="E132" s="28" t="s">
        <v>318</v>
      </c>
      <c r="F132" s="30"/>
      <c r="G132" s="142">
        <f>'5. ETH0052-54 Multi-Bid Pricing'!G39</f>
        <v>0</v>
      </c>
      <c r="H132" s="30"/>
      <c r="I132" s="142">
        <f>'5. ETH0052-54 Multi-Bid Pricing'!I39</f>
        <v>0</v>
      </c>
      <c r="J132" s="30"/>
      <c r="K132" s="142">
        <f>'5. ETH0052-54 Multi-Bid Pricing'!K39</f>
        <v>0</v>
      </c>
      <c r="L132" s="30"/>
      <c r="M132" s="142">
        <f>'5. ETH0052-54 Multi-Bid Pricing'!M39</f>
        <v>0</v>
      </c>
      <c r="N132" s="30"/>
      <c r="O132" s="142">
        <f>'5. ETH0052-54 Multi-Bid Pricing'!O39</f>
        <v>0</v>
      </c>
      <c r="P132" s="30"/>
      <c r="Q132" s="142">
        <f>'5. ETH0052-54 Multi-Bid Pricing'!Q39</f>
        <v>0</v>
      </c>
      <c r="R132" s="30"/>
      <c r="S132" s="30"/>
      <c r="T132" s="8"/>
      <c r="U132" s="8"/>
      <c r="V132" s="8"/>
      <c r="W132" s="8"/>
      <c r="X132" s="8"/>
      <c r="Y132" s="8"/>
      <c r="Z132" s="8"/>
      <c r="AA132" s="8"/>
      <c r="AB132" s="8"/>
      <c r="AC132" s="8"/>
      <c r="AD132" s="8"/>
      <c r="AE132" s="8"/>
    </row>
    <row r="133" spans="1:31" ht="6.95" customHeight="1" x14ac:dyDescent="0.2">
      <c r="A133" s="30"/>
      <c r="B133" s="74"/>
      <c r="C133" s="30"/>
      <c r="D133" s="30"/>
      <c r="E133" s="44"/>
      <c r="F133" s="30"/>
      <c r="G133" s="97"/>
      <c r="H133" s="30"/>
      <c r="I133" s="97"/>
      <c r="J133" s="30"/>
      <c r="K133" s="97"/>
      <c r="L133" s="30"/>
      <c r="M133" s="97"/>
      <c r="N133" s="30"/>
      <c r="O133" s="97"/>
      <c r="P133" s="30"/>
      <c r="Q133" s="97"/>
      <c r="R133" s="30"/>
      <c r="S133" s="30"/>
      <c r="T133" s="8"/>
      <c r="U133" s="8"/>
      <c r="V133" s="8"/>
      <c r="W133" s="8"/>
      <c r="X133" s="8"/>
      <c r="Y133" s="8"/>
      <c r="Z133" s="8"/>
      <c r="AA133" s="8"/>
      <c r="AB133" s="8"/>
      <c r="AC133" s="8"/>
      <c r="AD133" s="8"/>
      <c r="AE133" s="8"/>
    </row>
    <row r="134" spans="1:31" x14ac:dyDescent="0.2">
      <c r="A134" s="30"/>
      <c r="B134" s="74" t="s">
        <v>472</v>
      </c>
      <c r="C134" s="30" t="s">
        <v>413</v>
      </c>
      <c r="D134" s="30"/>
      <c r="E134" s="28" t="s">
        <v>318</v>
      </c>
      <c r="F134" s="30"/>
      <c r="G134" s="139">
        <f>G130-(G130*G132)</f>
        <v>0</v>
      </c>
      <c r="H134" s="30"/>
      <c r="I134" s="139">
        <f>I130-(I130*I132)</f>
        <v>0</v>
      </c>
      <c r="J134" s="30"/>
      <c r="K134" s="139">
        <f>K130-(K130*K132)</f>
        <v>0</v>
      </c>
      <c r="L134" s="30"/>
      <c r="M134" s="139">
        <f>M130-(M130*M132)</f>
        <v>0</v>
      </c>
      <c r="N134" s="30"/>
      <c r="O134" s="139">
        <f>O130-(O130*O132)</f>
        <v>0</v>
      </c>
      <c r="P134" s="30"/>
      <c r="Q134" s="139">
        <f>Q130-(Q130*Q132)</f>
        <v>0</v>
      </c>
      <c r="R134" s="30"/>
      <c r="S134" s="30"/>
      <c r="T134" s="8"/>
      <c r="U134" s="8"/>
      <c r="V134" s="8"/>
      <c r="W134" s="8"/>
      <c r="X134" s="8"/>
      <c r="Y134" s="8"/>
      <c r="Z134" s="8"/>
      <c r="AA134" s="8"/>
      <c r="AB134" s="8"/>
      <c r="AC134" s="8"/>
      <c r="AD134" s="8"/>
      <c r="AE134" s="8"/>
    </row>
    <row r="135" spans="1:31" ht="6.95" customHeight="1" x14ac:dyDescent="0.2">
      <c r="A135" s="30"/>
      <c r="B135" s="74"/>
      <c r="C135" s="46"/>
      <c r="D135" s="30"/>
      <c r="E135" s="30"/>
      <c r="F135" s="30"/>
      <c r="G135" s="30"/>
      <c r="H135" s="30"/>
      <c r="I135" s="30"/>
      <c r="J135" s="30"/>
      <c r="K135" s="30"/>
      <c r="L135" s="30"/>
      <c r="M135" s="30"/>
      <c r="N135" s="30"/>
      <c r="O135" s="30"/>
      <c r="P135" s="30"/>
      <c r="Q135" s="30"/>
      <c r="R135" s="30"/>
      <c r="S135" s="30"/>
      <c r="T135" s="8"/>
      <c r="U135" s="8"/>
      <c r="V135" s="8"/>
      <c r="W135" s="8"/>
      <c r="X135" s="8"/>
      <c r="Y135" s="8"/>
      <c r="Z135" s="8"/>
      <c r="AA135" s="8"/>
      <c r="AB135" s="8"/>
      <c r="AC135" s="8"/>
      <c r="AD135" s="8"/>
      <c r="AE135" s="8"/>
    </row>
    <row r="136" spans="1:31" x14ac:dyDescent="0.2">
      <c r="A136" s="30"/>
      <c r="B136" s="30"/>
      <c r="C136" s="96" t="s">
        <v>374</v>
      </c>
      <c r="D136" s="30"/>
      <c r="E136" s="30"/>
      <c r="F136" s="30"/>
      <c r="G136" s="143">
        <f>'3. ETH0053 Caf Plan &amp; ERA Cost'!E69</f>
        <v>3485</v>
      </c>
      <c r="H136" s="30"/>
      <c r="I136" s="143">
        <f>'3. ETH0053 Caf Plan &amp; ERA Cost'!G69</f>
        <v>3554.7000000000003</v>
      </c>
      <c r="J136" s="30"/>
      <c r="K136" s="143">
        <f>'3. ETH0053 Caf Plan &amp; ERA Cost'!I69</f>
        <v>3625.7940000000003</v>
      </c>
      <c r="L136" s="30"/>
      <c r="M136" s="143">
        <f>'3. ETH0053 Caf Plan &amp; ERA Cost'!K69</f>
        <v>3698.3098800000002</v>
      </c>
      <c r="N136" s="30"/>
      <c r="O136" s="143">
        <f>'3. ETH0053 Caf Plan &amp; ERA Cost'!M69</f>
        <v>3772.2760776000005</v>
      </c>
      <c r="P136" s="30"/>
      <c r="Q136" s="143">
        <f>'3. ETH0053 Caf Plan &amp; ERA Cost'!O69</f>
        <v>3847.7215991520006</v>
      </c>
      <c r="R136" s="30"/>
      <c r="S136" s="30"/>
      <c r="T136" s="8"/>
      <c r="U136" s="8"/>
      <c r="V136" s="8"/>
      <c r="W136" s="8"/>
      <c r="X136" s="8"/>
      <c r="Y136" s="8"/>
      <c r="Z136" s="8"/>
      <c r="AA136" s="8"/>
      <c r="AB136" s="8"/>
      <c r="AC136" s="8"/>
      <c r="AD136" s="8"/>
      <c r="AE136" s="8"/>
    </row>
    <row r="137" spans="1:31" ht="6.95" customHeight="1" x14ac:dyDescent="0.2">
      <c r="A137" s="30"/>
      <c r="B137" s="30"/>
      <c r="C137" s="46"/>
      <c r="D137" s="30"/>
      <c r="E137" s="30"/>
      <c r="F137" s="30"/>
      <c r="G137" s="30"/>
      <c r="H137" s="30"/>
      <c r="I137" s="30"/>
      <c r="J137" s="30"/>
      <c r="K137" s="30"/>
      <c r="L137" s="30"/>
      <c r="M137" s="30"/>
      <c r="N137" s="30"/>
      <c r="O137" s="30"/>
      <c r="P137" s="30"/>
      <c r="Q137" s="30"/>
      <c r="R137" s="30"/>
      <c r="S137" s="30"/>
      <c r="T137" s="8"/>
      <c r="U137" s="8"/>
      <c r="V137" s="8"/>
      <c r="W137" s="8"/>
      <c r="X137" s="8"/>
      <c r="Y137" s="8"/>
      <c r="Z137" s="8"/>
      <c r="AA137" s="8"/>
      <c r="AB137" s="8"/>
      <c r="AC137" s="8"/>
      <c r="AD137" s="8"/>
      <c r="AE137" s="8"/>
    </row>
    <row r="138" spans="1:31" x14ac:dyDescent="0.2">
      <c r="A138" s="30"/>
      <c r="B138" s="74" t="s">
        <v>473</v>
      </c>
      <c r="C138" s="30" t="s">
        <v>415</v>
      </c>
      <c r="D138" s="30"/>
      <c r="E138" s="28" t="s">
        <v>318</v>
      </c>
      <c r="F138" s="30"/>
      <c r="G138" s="146">
        <f>SUM(G134*G136)</f>
        <v>0</v>
      </c>
      <c r="H138" s="30"/>
      <c r="I138" s="146">
        <f>SUM(I134*I136)</f>
        <v>0</v>
      </c>
      <c r="J138" s="30"/>
      <c r="K138" s="146">
        <f>SUM(K134*K136)</f>
        <v>0</v>
      </c>
      <c r="L138" s="30"/>
      <c r="M138" s="146">
        <f>SUM(M134*M136)</f>
        <v>0</v>
      </c>
      <c r="N138" s="30"/>
      <c r="O138" s="146">
        <f>SUM(O134*O136)</f>
        <v>0</v>
      </c>
      <c r="P138" s="30"/>
      <c r="Q138" s="146">
        <f>SUM(Q134*Q136)</f>
        <v>0</v>
      </c>
      <c r="R138" s="30"/>
      <c r="S138" s="30"/>
    </row>
    <row r="139" spans="1:31" ht="6.95" customHeight="1" x14ac:dyDescent="0.25">
      <c r="A139" s="30"/>
      <c r="B139" s="72"/>
      <c r="C139" s="30"/>
      <c r="F139" s="30"/>
      <c r="G139" s="30"/>
      <c r="H139" s="30"/>
      <c r="I139" s="30"/>
      <c r="J139" s="30"/>
      <c r="K139" s="30"/>
      <c r="L139" s="30"/>
      <c r="M139" s="30"/>
      <c r="N139" s="30"/>
      <c r="O139" s="30"/>
      <c r="P139" s="30"/>
      <c r="Q139" s="30"/>
      <c r="R139" s="30"/>
      <c r="S139" s="30"/>
    </row>
    <row r="140" spans="1:31" x14ac:dyDescent="0.2">
      <c r="A140" s="30"/>
      <c r="B140" s="43" t="s">
        <v>474</v>
      </c>
      <c r="C140" s="30" t="s">
        <v>414</v>
      </c>
      <c r="D140" s="30"/>
      <c r="E140" s="28" t="s">
        <v>318</v>
      </c>
      <c r="F140" s="30"/>
      <c r="G140" s="146">
        <f>G138*12</f>
        <v>0</v>
      </c>
      <c r="H140" s="30"/>
      <c r="I140" s="146">
        <f>I138*12</f>
        <v>0</v>
      </c>
      <c r="J140" s="30"/>
      <c r="K140" s="146">
        <f>K138*12</f>
        <v>0</v>
      </c>
      <c r="L140" s="30"/>
      <c r="M140" s="146">
        <f>M138*12</f>
        <v>0</v>
      </c>
      <c r="N140" s="30"/>
      <c r="O140" s="146">
        <f>O138*12</f>
        <v>0</v>
      </c>
      <c r="P140" s="30"/>
      <c r="Q140" s="146">
        <f>Q138*12</f>
        <v>0</v>
      </c>
      <c r="R140" s="30"/>
      <c r="S140" s="30"/>
    </row>
    <row r="141" spans="1:31" x14ac:dyDescent="0.2">
      <c r="A141" s="30"/>
      <c r="D141" s="30"/>
      <c r="E141" s="30"/>
      <c r="F141" s="30"/>
      <c r="G141" s="30"/>
      <c r="H141" s="30"/>
      <c r="I141" s="30"/>
      <c r="J141" s="30"/>
      <c r="K141" s="30"/>
      <c r="L141" s="30"/>
      <c r="M141" s="30"/>
      <c r="N141" s="30"/>
      <c r="O141" s="30"/>
      <c r="P141" s="30"/>
      <c r="Q141" s="30"/>
      <c r="R141" s="30"/>
      <c r="S141" s="30"/>
    </row>
    <row r="142" spans="1:31" ht="15.75" x14ac:dyDescent="0.25">
      <c r="A142" s="30"/>
      <c r="B142" s="178" t="s">
        <v>419</v>
      </c>
      <c r="C142" s="178"/>
      <c r="D142" s="178"/>
      <c r="E142" s="178"/>
      <c r="F142" s="178"/>
      <c r="G142" s="178"/>
      <c r="H142" s="178"/>
      <c r="I142" s="178"/>
      <c r="J142" s="178"/>
      <c r="K142" s="178"/>
      <c r="L142" s="178"/>
      <c r="M142" s="178"/>
      <c r="N142" s="178"/>
      <c r="O142" s="178"/>
      <c r="P142" s="178"/>
      <c r="Q142" s="6"/>
      <c r="R142" s="30"/>
      <c r="S142" s="30"/>
    </row>
    <row r="143" spans="1:31" x14ac:dyDescent="0.2">
      <c r="A143" s="30"/>
      <c r="B143" s="30"/>
      <c r="C143" s="30"/>
      <c r="D143" s="30"/>
      <c r="E143" s="30"/>
      <c r="F143" s="30"/>
      <c r="G143" s="30"/>
      <c r="H143" s="30"/>
      <c r="I143" s="30"/>
      <c r="J143" s="30"/>
      <c r="K143" s="30"/>
      <c r="L143" s="30"/>
      <c r="M143" s="30"/>
      <c r="N143" s="30"/>
      <c r="O143" s="30"/>
      <c r="P143" s="30"/>
      <c r="Q143" s="30"/>
      <c r="R143" s="30"/>
      <c r="S143" s="30"/>
    </row>
    <row r="144" spans="1:31" x14ac:dyDescent="0.2">
      <c r="A144" s="30"/>
      <c r="B144" s="43" t="s">
        <v>475</v>
      </c>
      <c r="C144" s="30" t="s">
        <v>420</v>
      </c>
      <c r="D144" s="30"/>
      <c r="E144" s="28" t="s">
        <v>318</v>
      </c>
      <c r="F144" s="30"/>
      <c r="G144" s="139">
        <f>SUM(G110,G124,G138)</f>
        <v>0</v>
      </c>
      <c r="H144" s="30"/>
      <c r="I144" s="139">
        <f>SUM(I110,I124,I138)</f>
        <v>0</v>
      </c>
      <c r="J144" s="30"/>
      <c r="K144" s="139">
        <f>SUM(K110,K124,K138)</f>
        <v>0</v>
      </c>
      <c r="L144" s="30"/>
      <c r="M144" s="139">
        <f>SUM(M110,M124,M138)</f>
        <v>0</v>
      </c>
      <c r="N144" s="30"/>
      <c r="O144" s="139">
        <f>SUM(O110,O124,O138)</f>
        <v>0</v>
      </c>
      <c r="P144" s="30"/>
      <c r="Q144" s="139">
        <f>SUM(Q110,Q124,Q138)</f>
        <v>0</v>
      </c>
      <c r="R144" s="30"/>
      <c r="S144" s="30"/>
    </row>
    <row r="145" spans="1:31" x14ac:dyDescent="0.2">
      <c r="A145" s="30"/>
      <c r="C145" s="30"/>
      <c r="D145" s="30"/>
      <c r="F145" s="30"/>
      <c r="G145" s="30"/>
      <c r="H145" s="30"/>
      <c r="I145" s="30"/>
      <c r="J145" s="30"/>
      <c r="K145" s="30"/>
      <c r="L145" s="30"/>
      <c r="M145" s="30"/>
      <c r="N145" s="30"/>
      <c r="O145" s="30"/>
      <c r="P145" s="30"/>
      <c r="Q145" s="30"/>
      <c r="R145" s="30"/>
      <c r="S145" s="30"/>
    </row>
    <row r="146" spans="1:31" x14ac:dyDescent="0.2">
      <c r="A146" s="30"/>
      <c r="B146" s="74" t="s">
        <v>476</v>
      </c>
      <c r="C146" s="30" t="s">
        <v>422</v>
      </c>
      <c r="D146" s="30"/>
      <c r="E146" s="28" t="s">
        <v>318</v>
      </c>
      <c r="F146" s="30"/>
      <c r="G146" s="139">
        <f>SUM(G144*12)</f>
        <v>0</v>
      </c>
      <c r="H146" s="30"/>
      <c r="I146" s="139">
        <f>SUM(I144*12)</f>
        <v>0</v>
      </c>
      <c r="J146" s="30"/>
      <c r="K146" s="139">
        <f>SUM(K144*12)</f>
        <v>0</v>
      </c>
      <c r="L146" s="30"/>
      <c r="M146" s="139">
        <f>SUM(M144*12)</f>
        <v>0</v>
      </c>
      <c r="N146" s="30"/>
      <c r="O146" s="139">
        <f>SUM(O144*12)</f>
        <v>0</v>
      </c>
      <c r="P146" s="30"/>
      <c r="Q146" s="139">
        <f>SUM(Q144*12)</f>
        <v>0</v>
      </c>
      <c r="R146" s="30"/>
      <c r="S146" s="30"/>
    </row>
    <row r="147" spans="1:31" ht="6.95" customHeight="1" x14ac:dyDescent="0.2">
      <c r="A147" s="30"/>
      <c r="B147" s="74"/>
      <c r="C147" s="30"/>
      <c r="D147" s="30"/>
      <c r="F147" s="30"/>
      <c r="G147" s="36"/>
      <c r="H147" s="30"/>
      <c r="I147" s="36"/>
      <c r="J147" s="30"/>
      <c r="K147" s="36"/>
      <c r="L147" s="30"/>
      <c r="M147" s="36"/>
      <c r="N147" s="30"/>
      <c r="O147" s="36"/>
      <c r="P147" s="30"/>
      <c r="Q147" s="36"/>
      <c r="R147" s="30"/>
      <c r="S147" s="30"/>
    </row>
    <row r="148" spans="1:31" x14ac:dyDescent="0.2">
      <c r="A148" s="30"/>
      <c r="B148" s="74" t="s">
        <v>477</v>
      </c>
      <c r="C148" s="30" t="s">
        <v>421</v>
      </c>
      <c r="D148" s="30"/>
      <c r="E148" s="139">
        <f>SUM(G146,I146,K146,M146,O146,Q146)/6</f>
        <v>0</v>
      </c>
      <c r="F148" s="30"/>
      <c r="G148" s="30"/>
      <c r="H148" s="30"/>
      <c r="I148" s="30"/>
      <c r="J148" s="30"/>
      <c r="K148" s="30"/>
      <c r="L148" s="30"/>
      <c r="M148" s="30"/>
      <c r="N148" s="30"/>
      <c r="O148" s="30"/>
      <c r="P148" s="30"/>
      <c r="Q148" s="30"/>
      <c r="R148" s="30"/>
      <c r="S148" s="30"/>
    </row>
    <row r="149" spans="1:31" ht="6.95" customHeight="1" x14ac:dyDescent="0.2">
      <c r="A149" s="30"/>
      <c r="B149" s="74"/>
      <c r="C149" s="30"/>
      <c r="D149" s="30"/>
      <c r="E149" s="30"/>
      <c r="F149" s="30"/>
      <c r="G149" s="30"/>
      <c r="H149" s="30"/>
      <c r="I149" s="30"/>
      <c r="J149" s="30"/>
      <c r="K149" s="30"/>
      <c r="L149" s="30"/>
      <c r="M149" s="30"/>
      <c r="N149" s="30"/>
      <c r="O149" s="30"/>
      <c r="P149" s="30"/>
      <c r="Q149" s="30"/>
      <c r="R149" s="30"/>
      <c r="S149" s="30"/>
    </row>
    <row r="150" spans="1:31" ht="15.75" x14ac:dyDescent="0.25">
      <c r="A150" s="30"/>
      <c r="B150" s="74" t="s">
        <v>478</v>
      </c>
      <c r="C150" s="33" t="s">
        <v>439</v>
      </c>
      <c r="D150" s="30"/>
      <c r="E150" s="135">
        <f>SUM(G146+I146)</f>
        <v>0</v>
      </c>
      <c r="F150" s="30"/>
      <c r="G150" s="30"/>
      <c r="H150" s="30"/>
      <c r="I150" s="30"/>
      <c r="J150" s="30"/>
      <c r="K150" s="30"/>
      <c r="L150" s="30"/>
      <c r="M150" s="30"/>
      <c r="N150" s="30"/>
      <c r="O150" s="30"/>
      <c r="P150" s="30"/>
      <c r="Q150" s="30"/>
      <c r="R150" s="30"/>
      <c r="S150" s="30"/>
    </row>
    <row r="151" spans="1:31" x14ac:dyDescent="0.2">
      <c r="A151" s="30"/>
      <c r="B151" s="30"/>
      <c r="C151" s="30"/>
      <c r="D151" s="30"/>
      <c r="F151" s="30"/>
      <c r="G151" s="30"/>
      <c r="H151" s="30"/>
      <c r="I151" s="30"/>
      <c r="J151" s="30"/>
      <c r="K151" s="30"/>
      <c r="L151" s="30"/>
      <c r="M151" s="30"/>
      <c r="N151" s="30"/>
      <c r="O151" s="30"/>
      <c r="P151" s="30"/>
      <c r="Q151" s="30"/>
      <c r="R151" s="30"/>
      <c r="S151" s="30"/>
    </row>
    <row r="152" spans="1:31" ht="15.75" x14ac:dyDescent="0.25">
      <c r="A152" s="3" t="s">
        <v>434</v>
      </c>
      <c r="B152" s="4"/>
      <c r="C152" s="4"/>
      <c r="D152" s="4"/>
      <c r="E152" s="4"/>
      <c r="F152" s="4"/>
      <c r="G152" s="4"/>
      <c r="H152" s="4"/>
      <c r="I152" s="4"/>
      <c r="J152" s="4"/>
      <c r="K152" s="4"/>
      <c r="L152" s="4"/>
      <c r="M152" s="4"/>
      <c r="N152" s="4"/>
      <c r="O152" s="4"/>
      <c r="P152" s="4"/>
      <c r="Q152" s="4"/>
      <c r="R152" s="30"/>
      <c r="S152" s="30"/>
    </row>
    <row r="153" spans="1:31" ht="15.75" x14ac:dyDescent="0.25">
      <c r="A153" s="30"/>
      <c r="B153" s="30"/>
      <c r="C153" s="30"/>
      <c r="D153" s="30"/>
      <c r="E153" s="16" t="s">
        <v>27</v>
      </c>
      <c r="F153" s="104"/>
      <c r="G153" s="160" t="s">
        <v>8</v>
      </c>
      <c r="H153" s="160"/>
      <c r="I153" s="161"/>
      <c r="J153" s="166" t="s">
        <v>25</v>
      </c>
      <c r="K153" s="154"/>
      <c r="L153" s="154"/>
      <c r="M153" s="154"/>
      <c r="N153" s="166" t="s">
        <v>26</v>
      </c>
      <c r="O153" s="154"/>
      <c r="P153" s="154"/>
      <c r="Q153" s="154"/>
      <c r="R153" s="30"/>
      <c r="S153" s="30"/>
    </row>
    <row r="154" spans="1:31" ht="31.5" x14ac:dyDescent="0.25">
      <c r="A154" s="30"/>
      <c r="B154" s="30"/>
      <c r="C154" s="30"/>
      <c r="D154" s="30"/>
      <c r="E154" s="34" t="s">
        <v>28</v>
      </c>
      <c r="F154" s="35"/>
      <c r="G154" s="34" t="s">
        <v>2</v>
      </c>
      <c r="H154" s="34"/>
      <c r="I154" s="34" t="s">
        <v>3</v>
      </c>
      <c r="J154" s="35"/>
      <c r="K154" s="34" t="s">
        <v>4</v>
      </c>
      <c r="L154" s="34"/>
      <c r="M154" s="34" t="s">
        <v>5</v>
      </c>
      <c r="N154" s="35"/>
      <c r="O154" s="34" t="s">
        <v>6</v>
      </c>
      <c r="P154" s="34"/>
      <c r="Q154" s="34" t="s">
        <v>7</v>
      </c>
      <c r="R154" s="30"/>
      <c r="S154" s="30"/>
    </row>
    <row r="155" spans="1:31" ht="15.75" x14ac:dyDescent="0.25">
      <c r="A155" s="30"/>
      <c r="B155" s="5" t="s">
        <v>435</v>
      </c>
      <c r="C155" s="6"/>
      <c r="D155" s="6"/>
      <c r="E155" s="6"/>
      <c r="F155" s="6"/>
      <c r="G155" s="6"/>
      <c r="H155" s="6"/>
      <c r="I155" s="6"/>
      <c r="J155" s="6"/>
      <c r="K155" s="6"/>
      <c r="L155" s="6"/>
      <c r="M155" s="6"/>
      <c r="N155" s="6"/>
      <c r="O155" s="6"/>
      <c r="P155" s="6"/>
      <c r="Q155" s="6"/>
      <c r="R155" s="30"/>
      <c r="S155" s="30"/>
    </row>
    <row r="156" spans="1:31" ht="6.95" customHeight="1" x14ac:dyDescent="0.25">
      <c r="A156" s="30"/>
      <c r="B156" s="40"/>
      <c r="C156" s="30"/>
      <c r="D156" s="30"/>
      <c r="E156" s="30"/>
      <c r="F156" s="30"/>
      <c r="G156" s="30"/>
      <c r="H156" s="30"/>
      <c r="I156" s="30"/>
      <c r="J156" s="30"/>
      <c r="K156" s="30"/>
      <c r="L156" s="30"/>
      <c r="M156" s="30"/>
      <c r="N156" s="30"/>
      <c r="O156" s="30"/>
      <c r="P156" s="30"/>
      <c r="Q156" s="30"/>
      <c r="R156" s="30"/>
      <c r="S156" s="30"/>
      <c r="T156" s="8"/>
      <c r="U156" s="8"/>
      <c r="V156" s="8"/>
      <c r="W156" s="8"/>
      <c r="X156" s="8"/>
      <c r="Y156" s="8"/>
      <c r="Z156" s="8"/>
      <c r="AA156" s="8"/>
      <c r="AB156" s="8"/>
      <c r="AC156" s="8"/>
      <c r="AD156" s="8"/>
      <c r="AE156" s="8"/>
    </row>
    <row r="157" spans="1:31" ht="15.75" x14ac:dyDescent="0.25">
      <c r="A157" s="30"/>
      <c r="B157" s="42" t="s">
        <v>457</v>
      </c>
      <c r="C157" s="30" t="s">
        <v>18</v>
      </c>
      <c r="D157" s="33"/>
      <c r="E157" s="138">
        <f>'4. ETH0054 Commuter Cost'!E24</f>
        <v>0</v>
      </c>
      <c r="F157" s="38"/>
      <c r="G157" s="28" t="s">
        <v>318</v>
      </c>
      <c r="H157" s="30"/>
      <c r="I157" s="28" t="s">
        <v>318</v>
      </c>
      <c r="J157" s="37"/>
      <c r="K157" s="28" t="s">
        <v>318</v>
      </c>
      <c r="L157" s="30"/>
      <c r="M157" s="28" t="s">
        <v>318</v>
      </c>
      <c r="N157" s="37"/>
      <c r="O157" s="28" t="s">
        <v>318</v>
      </c>
      <c r="P157" s="30"/>
      <c r="Q157" s="28" t="s">
        <v>318</v>
      </c>
      <c r="R157" s="30"/>
      <c r="S157" s="30"/>
    </row>
    <row r="158" spans="1:31" ht="6.95" customHeight="1" x14ac:dyDescent="0.2">
      <c r="A158" s="30"/>
      <c r="B158" s="41"/>
      <c r="C158" s="30"/>
      <c r="D158" s="30"/>
      <c r="E158" s="38"/>
      <c r="F158" s="38"/>
      <c r="G158" s="37"/>
      <c r="H158" s="30"/>
      <c r="I158" s="37"/>
      <c r="J158" s="37"/>
      <c r="K158" s="37"/>
      <c r="L158" s="37"/>
      <c r="M158" s="37"/>
      <c r="N158" s="37"/>
      <c r="O158" s="37"/>
      <c r="P158" s="30"/>
      <c r="Q158" s="30"/>
      <c r="R158" s="30"/>
      <c r="S158" s="30"/>
      <c r="T158" s="30"/>
      <c r="U158" s="30"/>
      <c r="V158" s="30"/>
      <c r="W158" s="30"/>
      <c r="X158" s="30"/>
      <c r="Y158" s="30"/>
      <c r="Z158" s="30"/>
      <c r="AA158" s="30"/>
      <c r="AB158" s="30"/>
      <c r="AC158" s="30"/>
      <c r="AD158" s="30"/>
      <c r="AE158" s="30"/>
    </row>
    <row r="159" spans="1:31" ht="15.75" x14ac:dyDescent="0.25">
      <c r="A159" s="30"/>
      <c r="B159" s="43" t="s">
        <v>458</v>
      </c>
      <c r="C159" s="30" t="s">
        <v>31</v>
      </c>
      <c r="D159" s="33"/>
      <c r="E159" s="28" t="s">
        <v>318</v>
      </c>
      <c r="F159" s="36"/>
      <c r="G159" s="139">
        <f>'4. ETH0054 Commuter Cost'!E44</f>
        <v>0</v>
      </c>
      <c r="H159" s="36"/>
      <c r="I159" s="139">
        <f>'4. ETH0054 Commuter Cost'!G44</f>
        <v>0</v>
      </c>
      <c r="J159" s="36"/>
      <c r="K159" s="139">
        <f>'4. ETH0054 Commuter Cost'!I44</f>
        <v>0</v>
      </c>
      <c r="L159" s="36"/>
      <c r="M159" s="139">
        <f>'4. ETH0054 Commuter Cost'!K44</f>
        <v>0</v>
      </c>
      <c r="N159" s="36"/>
      <c r="O159" s="139">
        <f>'4. ETH0054 Commuter Cost'!M44</f>
        <v>0</v>
      </c>
      <c r="P159" s="36"/>
      <c r="Q159" s="139">
        <f>'4. ETH0054 Commuter Cost'!O44</f>
        <v>0</v>
      </c>
      <c r="R159" s="30"/>
      <c r="S159" s="30"/>
    </row>
    <row r="160" spans="1:31" ht="6.95" customHeight="1" x14ac:dyDescent="0.2">
      <c r="A160" s="30"/>
      <c r="B160" s="43"/>
      <c r="C160" s="30"/>
      <c r="D160" s="30"/>
      <c r="E160" s="36"/>
      <c r="F160" s="36"/>
      <c r="G160" s="36"/>
      <c r="H160" s="30"/>
      <c r="I160" s="36"/>
      <c r="J160" s="30"/>
      <c r="K160" s="36"/>
      <c r="L160" s="30"/>
      <c r="M160" s="36"/>
      <c r="N160" s="30"/>
      <c r="O160" s="36"/>
      <c r="P160" s="30"/>
      <c r="Q160" s="36"/>
      <c r="R160" s="30"/>
      <c r="S160" s="30"/>
    </row>
    <row r="161" spans="1:31" x14ac:dyDescent="0.2">
      <c r="A161" s="30"/>
      <c r="B161" s="43" t="s">
        <v>459</v>
      </c>
      <c r="C161" s="30" t="s">
        <v>321</v>
      </c>
      <c r="D161" s="30"/>
      <c r="E161" s="140">
        <f>'5. ETH0052-54 Multi-Bid Pricing'!E25</f>
        <v>0</v>
      </c>
      <c r="F161" s="36"/>
      <c r="G161" s="140">
        <f>'5. ETH0052-54 Multi-Bid Pricing'!G25</f>
        <v>0</v>
      </c>
      <c r="H161" s="30"/>
      <c r="I161" s="140">
        <f>'5. ETH0052-54 Multi-Bid Pricing'!I25</f>
        <v>0</v>
      </c>
      <c r="J161" s="30"/>
      <c r="K161" s="140">
        <f>'5. ETH0052-54 Multi-Bid Pricing'!K25</f>
        <v>0</v>
      </c>
      <c r="L161" s="30"/>
      <c r="M161" s="140">
        <f>'5. ETH0052-54 Multi-Bid Pricing'!M25</f>
        <v>0</v>
      </c>
      <c r="N161" s="30"/>
      <c r="O161" s="140">
        <f>'5. ETH0052-54 Multi-Bid Pricing'!O25</f>
        <v>0</v>
      </c>
      <c r="P161" s="30"/>
      <c r="Q161" s="140">
        <f>'5. ETH0052-54 Multi-Bid Pricing'!Q25</f>
        <v>0</v>
      </c>
      <c r="R161" s="30"/>
      <c r="S161" s="30"/>
    </row>
    <row r="162" spans="1:31" ht="6.95" customHeight="1" x14ac:dyDescent="0.2">
      <c r="A162" s="30"/>
      <c r="B162" s="43"/>
      <c r="C162" s="30"/>
      <c r="D162" s="30"/>
      <c r="E162" s="36"/>
      <c r="F162" s="36"/>
      <c r="G162" s="36"/>
      <c r="H162" s="30"/>
      <c r="I162" s="36"/>
      <c r="J162" s="30"/>
      <c r="K162" s="36"/>
      <c r="L162" s="30"/>
      <c r="M162" s="36"/>
      <c r="N162" s="30"/>
      <c r="O162" s="36"/>
      <c r="P162" s="30"/>
      <c r="Q162" s="36"/>
      <c r="R162" s="30"/>
      <c r="S162" s="30"/>
    </row>
    <row r="163" spans="1:31" x14ac:dyDescent="0.2">
      <c r="A163" s="30"/>
      <c r="B163" s="43" t="s">
        <v>460</v>
      </c>
      <c r="C163" s="30" t="s">
        <v>431</v>
      </c>
      <c r="D163" s="30"/>
      <c r="E163" s="139">
        <f>+E157-(E157*E161)</f>
        <v>0</v>
      </c>
      <c r="F163" s="36"/>
      <c r="G163" s="139">
        <f>+G159-(G159*G161)</f>
        <v>0</v>
      </c>
      <c r="H163" s="30"/>
      <c r="I163" s="139">
        <f>+I159-(I159*I161)</f>
        <v>0</v>
      </c>
      <c r="J163" s="30"/>
      <c r="K163" s="139">
        <f>+K159-(K159*K161)</f>
        <v>0</v>
      </c>
      <c r="L163" s="30"/>
      <c r="M163" s="139">
        <f>+M159-(M159*M161)</f>
        <v>0</v>
      </c>
      <c r="N163" s="30"/>
      <c r="O163" s="139">
        <f>+O159-(O159*O161)</f>
        <v>0</v>
      </c>
      <c r="P163" s="30"/>
      <c r="Q163" s="139">
        <f>+Q159-(Q159*Q161)</f>
        <v>0</v>
      </c>
      <c r="R163" s="30"/>
      <c r="S163" s="30"/>
    </row>
    <row r="164" spans="1:31" ht="6.95" customHeight="1" x14ac:dyDescent="0.25">
      <c r="A164" s="30"/>
      <c r="B164" s="43"/>
      <c r="C164" s="33"/>
      <c r="D164" s="30"/>
      <c r="E164" s="36"/>
      <c r="F164" s="36"/>
      <c r="G164" s="36"/>
      <c r="H164" s="30"/>
      <c r="I164" s="36"/>
      <c r="J164" s="30"/>
      <c r="K164" s="36"/>
      <c r="L164" s="30"/>
      <c r="M164" s="36"/>
      <c r="N164" s="30"/>
      <c r="O164" s="36"/>
      <c r="P164" s="30"/>
      <c r="Q164" s="36"/>
      <c r="R164" s="30"/>
      <c r="S164" s="30"/>
    </row>
    <row r="165" spans="1:31" ht="15.75" x14ac:dyDescent="0.25">
      <c r="A165" s="30"/>
      <c r="B165" s="43" t="s">
        <v>461</v>
      </c>
      <c r="C165" s="33" t="s">
        <v>436</v>
      </c>
      <c r="D165" s="30"/>
      <c r="E165" s="147">
        <f>E163</f>
        <v>0</v>
      </c>
      <c r="F165" s="36"/>
      <c r="G165" s="36"/>
      <c r="H165" s="30"/>
      <c r="I165" s="36"/>
      <c r="J165" s="30"/>
      <c r="K165" s="36"/>
      <c r="L165" s="30"/>
      <c r="M165" s="36"/>
      <c r="N165" s="30"/>
      <c r="O165" s="36"/>
      <c r="P165" s="30"/>
      <c r="Q165" s="36"/>
      <c r="R165" s="30"/>
      <c r="S165" s="30"/>
    </row>
    <row r="166" spans="1:31" ht="6.95" customHeight="1" x14ac:dyDescent="0.25">
      <c r="A166" s="30"/>
      <c r="B166" s="43"/>
      <c r="C166" s="33"/>
      <c r="D166" s="30"/>
      <c r="E166" s="36"/>
      <c r="F166" s="36"/>
      <c r="G166" s="36"/>
      <c r="H166" s="30"/>
      <c r="I166" s="36"/>
      <c r="J166" s="30"/>
      <c r="K166" s="36"/>
      <c r="L166" s="30"/>
      <c r="M166" s="36"/>
      <c r="N166" s="30"/>
      <c r="O166" s="36"/>
      <c r="P166" s="30"/>
      <c r="Q166" s="36"/>
      <c r="R166" s="30"/>
      <c r="S166" s="30"/>
    </row>
    <row r="167" spans="1:31" x14ac:dyDescent="0.2">
      <c r="A167" s="30"/>
      <c r="B167" s="43" t="s">
        <v>462</v>
      </c>
      <c r="C167" s="30" t="s">
        <v>378</v>
      </c>
      <c r="D167" s="30"/>
      <c r="E167" s="139">
        <f>SUM(G163+I163+K163+M163+O163+Q163)/6</f>
        <v>0</v>
      </c>
      <c r="F167" s="36"/>
      <c r="G167" s="36"/>
      <c r="H167" s="30"/>
      <c r="I167" s="36"/>
      <c r="J167" s="30"/>
      <c r="K167" s="36"/>
      <c r="L167" s="30"/>
      <c r="M167" s="36"/>
      <c r="N167" s="30"/>
      <c r="O167" s="36"/>
      <c r="P167" s="30"/>
      <c r="Q167" s="36"/>
      <c r="R167" s="30"/>
      <c r="S167" s="30"/>
    </row>
    <row r="168" spans="1:31" ht="6.95" customHeight="1" x14ac:dyDescent="0.25">
      <c r="A168" s="30"/>
      <c r="B168" s="43"/>
      <c r="C168" s="33"/>
      <c r="D168" s="30"/>
      <c r="E168" s="99"/>
      <c r="F168" s="36"/>
      <c r="G168" s="36"/>
      <c r="H168" s="30"/>
      <c r="I168" s="36"/>
      <c r="J168" s="30"/>
      <c r="K168" s="36"/>
      <c r="L168" s="30"/>
      <c r="M168" s="36"/>
      <c r="N168" s="30"/>
      <c r="O168" s="36"/>
      <c r="P168" s="30"/>
      <c r="Q168" s="36"/>
      <c r="R168" s="30"/>
      <c r="S168" s="30"/>
    </row>
    <row r="169" spans="1:31" ht="15.75" x14ac:dyDescent="0.25">
      <c r="A169" s="30"/>
      <c r="B169" s="43" t="s">
        <v>463</v>
      </c>
      <c r="C169" s="33" t="s">
        <v>453</v>
      </c>
      <c r="D169" s="30"/>
      <c r="E169" s="147">
        <f>SUM(G163+I163)</f>
        <v>0</v>
      </c>
      <c r="F169" s="36"/>
      <c r="G169" s="36"/>
      <c r="H169" s="30"/>
      <c r="I169" s="36"/>
      <c r="J169" s="30"/>
      <c r="K169" s="36"/>
      <c r="L169" s="30"/>
      <c r="M169" s="36"/>
      <c r="N169" s="30"/>
      <c r="O169" s="36"/>
      <c r="P169" s="30"/>
      <c r="Q169" s="36"/>
      <c r="R169" s="30"/>
      <c r="S169" s="30"/>
    </row>
    <row r="170" spans="1:31" ht="6.95" customHeight="1" x14ac:dyDescent="0.25">
      <c r="A170" s="30"/>
      <c r="B170" s="42"/>
      <c r="C170" s="33"/>
      <c r="D170" s="33"/>
      <c r="E170" s="36"/>
      <c r="F170" s="36"/>
      <c r="G170" s="36"/>
      <c r="H170" s="30"/>
      <c r="I170" s="36"/>
      <c r="J170" s="30"/>
      <c r="K170" s="36"/>
      <c r="L170" s="30"/>
      <c r="M170" s="36"/>
      <c r="N170" s="30"/>
      <c r="O170" s="36"/>
      <c r="P170" s="30"/>
      <c r="Q170" s="30"/>
      <c r="R170" s="30"/>
      <c r="S170" s="30"/>
    </row>
    <row r="171" spans="1:31" ht="15.75" x14ac:dyDescent="0.25">
      <c r="A171" s="30"/>
      <c r="B171" s="178" t="s">
        <v>441</v>
      </c>
      <c r="C171" s="178"/>
      <c r="D171" s="178"/>
      <c r="E171" s="178"/>
      <c r="F171" s="178"/>
      <c r="G171" s="178"/>
      <c r="H171" s="178"/>
      <c r="I171" s="178"/>
      <c r="J171" s="178"/>
      <c r="K171" s="178"/>
      <c r="L171" s="178"/>
      <c r="M171" s="178"/>
      <c r="N171" s="178"/>
      <c r="O171" s="178"/>
      <c r="P171" s="178"/>
      <c r="Q171" s="6"/>
      <c r="R171" s="30"/>
      <c r="S171" s="30"/>
    </row>
    <row r="172" spans="1:31" ht="6.95" customHeight="1" x14ac:dyDescent="0.25">
      <c r="A172" s="30"/>
      <c r="B172" s="40"/>
      <c r="C172" s="30"/>
      <c r="D172" s="30"/>
      <c r="E172" s="30"/>
      <c r="F172" s="30"/>
      <c r="G172" s="30"/>
      <c r="H172" s="30"/>
      <c r="I172" s="30"/>
      <c r="J172" s="30"/>
      <c r="K172" s="30"/>
      <c r="L172" s="30"/>
      <c r="M172" s="30"/>
      <c r="N172" s="30"/>
      <c r="O172" s="30"/>
      <c r="P172" s="30"/>
      <c r="Q172" s="30"/>
      <c r="R172" s="30"/>
      <c r="S172" s="30"/>
      <c r="T172" s="8"/>
      <c r="U172" s="8"/>
      <c r="V172" s="8"/>
      <c r="W172" s="8"/>
      <c r="X172" s="8"/>
      <c r="Y172" s="8"/>
      <c r="Z172" s="8"/>
      <c r="AA172" s="8"/>
      <c r="AB172" s="8"/>
      <c r="AC172" s="8"/>
      <c r="AD172" s="8"/>
      <c r="AE172" s="8"/>
    </row>
    <row r="173" spans="1:31" x14ac:dyDescent="0.2">
      <c r="A173" s="30"/>
      <c r="B173" s="114" t="s">
        <v>464</v>
      </c>
      <c r="C173" s="46" t="s">
        <v>445</v>
      </c>
      <c r="D173" s="30"/>
      <c r="E173" s="28" t="s">
        <v>318</v>
      </c>
      <c r="F173" s="30"/>
      <c r="G173" s="139">
        <f>'4. ETH0054 Commuter Cost'!E53</f>
        <v>0</v>
      </c>
      <c r="H173" s="30"/>
      <c r="I173" s="139">
        <f>'4. ETH0054 Commuter Cost'!G53</f>
        <v>0</v>
      </c>
      <c r="J173" s="30"/>
      <c r="K173" s="139">
        <f>'4. ETH0054 Commuter Cost'!I53</f>
        <v>0</v>
      </c>
      <c r="L173" s="30"/>
      <c r="M173" s="139">
        <f>'4. ETH0054 Commuter Cost'!K53</f>
        <v>0</v>
      </c>
      <c r="N173" s="30"/>
      <c r="O173" s="139">
        <f>'4. ETH0054 Commuter Cost'!M53</f>
        <v>0</v>
      </c>
      <c r="P173" s="30"/>
      <c r="Q173" s="139">
        <f>'4. ETH0054 Commuter Cost'!O53</f>
        <v>0</v>
      </c>
      <c r="R173" s="30"/>
      <c r="S173" s="30"/>
      <c r="T173" s="8"/>
      <c r="U173" s="8"/>
      <c r="V173" s="8"/>
      <c r="W173" s="8"/>
      <c r="X173" s="8"/>
      <c r="Y173" s="8"/>
      <c r="Z173" s="8"/>
      <c r="AA173" s="8"/>
      <c r="AB173" s="8"/>
      <c r="AC173" s="8"/>
      <c r="AD173" s="8"/>
      <c r="AE173" s="8"/>
    </row>
    <row r="174" spans="1:31" ht="6.95" customHeight="1" x14ac:dyDescent="0.25">
      <c r="A174" s="30"/>
      <c r="B174" s="79"/>
      <c r="C174" s="46"/>
      <c r="D174" s="30"/>
      <c r="E174" s="30"/>
      <c r="F174" s="30"/>
      <c r="G174" s="30"/>
      <c r="H174" s="30"/>
      <c r="I174" s="30"/>
      <c r="J174" s="30"/>
      <c r="K174" s="30"/>
      <c r="L174" s="30"/>
      <c r="M174" s="30"/>
      <c r="N174" s="30"/>
      <c r="O174" s="30"/>
      <c r="P174" s="30"/>
      <c r="Q174" s="30"/>
      <c r="R174" s="30"/>
      <c r="S174" s="30"/>
      <c r="T174" s="8"/>
      <c r="U174" s="8"/>
      <c r="V174" s="8"/>
      <c r="W174" s="8"/>
      <c r="X174" s="8"/>
      <c r="Y174" s="8"/>
      <c r="Z174" s="8"/>
      <c r="AA174" s="8"/>
      <c r="AB174" s="8"/>
      <c r="AC174" s="8"/>
      <c r="AD174" s="8"/>
      <c r="AE174" s="8"/>
    </row>
    <row r="175" spans="1:31" x14ac:dyDescent="0.2">
      <c r="A175" s="30"/>
      <c r="B175" s="74" t="s">
        <v>465</v>
      </c>
      <c r="C175" s="30" t="s">
        <v>321</v>
      </c>
      <c r="D175" s="30"/>
      <c r="E175" s="28" t="s">
        <v>318</v>
      </c>
      <c r="F175" s="30"/>
      <c r="G175" s="142">
        <f>'5. ETH0052-54 Multi-Bid Pricing'!G39</f>
        <v>0</v>
      </c>
      <c r="H175" s="30"/>
      <c r="I175" s="142">
        <f>'5. ETH0052-54 Multi-Bid Pricing'!I39</f>
        <v>0</v>
      </c>
      <c r="J175" s="30"/>
      <c r="K175" s="142">
        <f>'5. ETH0052-54 Multi-Bid Pricing'!K39</f>
        <v>0</v>
      </c>
      <c r="L175" s="30"/>
      <c r="M175" s="142">
        <f>'5. ETH0052-54 Multi-Bid Pricing'!M39</f>
        <v>0</v>
      </c>
      <c r="N175" s="30"/>
      <c r="O175" s="142">
        <f>'5. ETH0052-54 Multi-Bid Pricing'!O39</f>
        <v>0</v>
      </c>
      <c r="P175" s="30"/>
      <c r="Q175" s="142">
        <f>'5. ETH0052-54 Multi-Bid Pricing'!Q39</f>
        <v>0</v>
      </c>
      <c r="R175" s="30"/>
      <c r="S175" s="30"/>
      <c r="T175" s="8"/>
      <c r="U175" s="8"/>
      <c r="V175" s="8"/>
      <c r="W175" s="8"/>
      <c r="X175" s="8"/>
      <c r="Y175" s="8"/>
      <c r="Z175" s="8"/>
      <c r="AA175" s="8"/>
      <c r="AB175" s="8"/>
      <c r="AC175" s="8"/>
      <c r="AD175" s="8"/>
      <c r="AE175" s="8"/>
    </row>
    <row r="176" spans="1:31" ht="6.95" customHeight="1" x14ac:dyDescent="0.2">
      <c r="A176" s="30"/>
      <c r="B176" s="74"/>
      <c r="C176" s="30"/>
      <c r="D176" s="30"/>
      <c r="E176" s="44"/>
      <c r="F176" s="30"/>
      <c r="G176" s="97"/>
      <c r="H176" s="30"/>
      <c r="I176" s="97"/>
      <c r="J176" s="30"/>
      <c r="K176" s="97"/>
      <c r="L176" s="30"/>
      <c r="M176" s="97"/>
      <c r="N176" s="30"/>
      <c r="O176" s="97"/>
      <c r="P176" s="30"/>
      <c r="Q176" s="97"/>
      <c r="R176" s="30"/>
      <c r="S176" s="30"/>
      <c r="T176" s="8"/>
      <c r="U176" s="8"/>
      <c r="V176" s="8"/>
      <c r="W176" s="8"/>
      <c r="X176" s="8"/>
      <c r="Y176" s="8"/>
      <c r="Z176" s="8"/>
      <c r="AA176" s="8"/>
      <c r="AB176" s="8"/>
      <c r="AC176" s="8"/>
      <c r="AD176" s="8"/>
      <c r="AE176" s="8"/>
    </row>
    <row r="177" spans="1:31" x14ac:dyDescent="0.2">
      <c r="A177" s="30"/>
      <c r="B177" s="74" t="s">
        <v>466</v>
      </c>
      <c r="C177" s="30" t="s">
        <v>446</v>
      </c>
      <c r="D177" s="30"/>
      <c r="E177" s="28" t="s">
        <v>318</v>
      </c>
      <c r="F177" s="30"/>
      <c r="G177" s="139">
        <f>G173-(G173*G175)</f>
        <v>0</v>
      </c>
      <c r="H177" s="30"/>
      <c r="I177" s="139">
        <f>I173-(I173*I175)</f>
        <v>0</v>
      </c>
      <c r="J177" s="30"/>
      <c r="K177" s="139">
        <f>K173-(K173*K175)</f>
        <v>0</v>
      </c>
      <c r="L177" s="30"/>
      <c r="M177" s="139">
        <f>M173-(M173*M175)</f>
        <v>0</v>
      </c>
      <c r="N177" s="30"/>
      <c r="O177" s="139">
        <f>O173-(O173*O175)</f>
        <v>0</v>
      </c>
      <c r="P177" s="30"/>
      <c r="Q177" s="139">
        <f>Q173-(Q173*Q175)</f>
        <v>0</v>
      </c>
      <c r="R177" s="30"/>
      <c r="S177" s="30"/>
      <c r="T177" s="8"/>
      <c r="U177" s="8"/>
      <c r="V177" s="8"/>
      <c r="W177" s="8"/>
      <c r="X177" s="8"/>
      <c r="Y177" s="8"/>
      <c r="Z177" s="8"/>
      <c r="AA177" s="8"/>
      <c r="AB177" s="8"/>
      <c r="AC177" s="8"/>
      <c r="AD177" s="8"/>
      <c r="AE177" s="8"/>
    </row>
    <row r="178" spans="1:31" ht="6.95" customHeight="1" x14ac:dyDescent="0.25">
      <c r="A178" s="30"/>
      <c r="B178" s="79"/>
      <c r="C178" s="46"/>
      <c r="D178" s="30"/>
      <c r="E178" s="30"/>
      <c r="F178" s="30"/>
      <c r="G178" s="30"/>
      <c r="H178" s="30"/>
      <c r="I178" s="30"/>
      <c r="J178" s="30"/>
      <c r="K178" s="30"/>
      <c r="L178" s="30"/>
      <c r="M178" s="30"/>
      <c r="N178" s="30"/>
      <c r="O178" s="30"/>
      <c r="P178" s="30"/>
      <c r="Q178" s="30"/>
      <c r="R178" s="30"/>
      <c r="S178" s="30"/>
      <c r="T178" s="8"/>
      <c r="U178" s="8"/>
      <c r="V178" s="8"/>
      <c r="W178" s="8"/>
      <c r="X178" s="8"/>
      <c r="Y178" s="8"/>
      <c r="Z178" s="8"/>
      <c r="AA178" s="8"/>
      <c r="AB178" s="8"/>
      <c r="AC178" s="8"/>
      <c r="AD178" s="8"/>
      <c r="AE178" s="8"/>
    </row>
    <row r="179" spans="1:31" ht="15.75" x14ac:dyDescent="0.25">
      <c r="A179" s="30"/>
      <c r="B179" s="79"/>
      <c r="C179" s="96" t="s">
        <v>374</v>
      </c>
      <c r="D179" s="30"/>
      <c r="E179" s="30"/>
      <c r="F179" s="30"/>
      <c r="G179" s="143">
        <f>'4. ETH0054 Commuter Cost'!E51</f>
        <v>1756</v>
      </c>
      <c r="H179" s="30"/>
      <c r="I179" s="143">
        <f>'4. ETH0054 Commuter Cost'!G51</f>
        <v>1773.56</v>
      </c>
      <c r="J179" s="30"/>
      <c r="K179" s="143">
        <f>'4. ETH0054 Commuter Cost'!I51</f>
        <v>1791.2955999999999</v>
      </c>
      <c r="L179" s="30"/>
      <c r="M179" s="143">
        <f>'4. ETH0054 Commuter Cost'!K51</f>
        <v>1809.208556</v>
      </c>
      <c r="N179" s="30"/>
      <c r="O179" s="143">
        <f>'4. ETH0054 Commuter Cost'!M51</f>
        <v>1827.30064156</v>
      </c>
      <c r="P179" s="30"/>
      <c r="Q179" s="143">
        <f>'4. ETH0054 Commuter Cost'!O51</f>
        <v>1845.5736479756001</v>
      </c>
      <c r="R179" s="30"/>
      <c r="S179" s="30"/>
      <c r="T179" s="8"/>
      <c r="U179" s="8"/>
      <c r="V179" s="8"/>
      <c r="W179" s="8"/>
      <c r="X179" s="8"/>
      <c r="Y179" s="8"/>
      <c r="Z179" s="8"/>
      <c r="AA179" s="8"/>
      <c r="AB179" s="8"/>
      <c r="AC179" s="8"/>
      <c r="AD179" s="8"/>
      <c r="AE179" s="8"/>
    </row>
    <row r="180" spans="1:31" ht="6.95" customHeight="1" x14ac:dyDescent="0.25">
      <c r="A180" s="30"/>
      <c r="B180" s="79"/>
      <c r="C180" s="46"/>
      <c r="D180" s="30"/>
      <c r="E180" s="30"/>
      <c r="F180" s="30"/>
      <c r="G180" s="30"/>
      <c r="H180" s="30"/>
      <c r="I180" s="30"/>
      <c r="J180" s="30"/>
      <c r="K180" s="30"/>
      <c r="L180" s="30"/>
      <c r="M180" s="30"/>
      <c r="N180" s="30"/>
      <c r="O180" s="30"/>
      <c r="P180" s="30"/>
      <c r="Q180" s="30"/>
      <c r="R180" s="30"/>
      <c r="S180" s="30"/>
      <c r="T180" s="8"/>
      <c r="U180" s="8"/>
      <c r="V180" s="8"/>
      <c r="W180" s="8"/>
      <c r="X180" s="8"/>
      <c r="Y180" s="8"/>
      <c r="Z180" s="8"/>
      <c r="AA180" s="8"/>
      <c r="AB180" s="8"/>
      <c r="AC180" s="8"/>
      <c r="AD180" s="8"/>
      <c r="AE180" s="8"/>
    </row>
    <row r="181" spans="1:31" x14ac:dyDescent="0.2">
      <c r="A181" s="30"/>
      <c r="B181" s="74" t="s">
        <v>467</v>
      </c>
      <c r="C181" s="30" t="s">
        <v>444</v>
      </c>
      <c r="D181" s="30"/>
      <c r="E181" s="28" t="s">
        <v>318</v>
      </c>
      <c r="F181" s="30"/>
      <c r="G181" s="146">
        <f>SUM(G177*G179)</f>
        <v>0</v>
      </c>
      <c r="H181" s="30"/>
      <c r="I181" s="146">
        <f>SUM(I177*I179)</f>
        <v>0</v>
      </c>
      <c r="J181" s="30"/>
      <c r="K181" s="146">
        <f>SUM(K177*K179)</f>
        <v>0</v>
      </c>
      <c r="L181" s="30"/>
      <c r="M181" s="146">
        <f>SUM(M177*M179)</f>
        <v>0</v>
      </c>
      <c r="N181" s="30"/>
      <c r="O181" s="146">
        <f>SUM(O177*O179)</f>
        <v>0</v>
      </c>
      <c r="P181" s="30"/>
      <c r="Q181" s="146">
        <f>SUM(Q177*Q179)</f>
        <v>0</v>
      </c>
      <c r="R181" s="30"/>
      <c r="S181" s="30"/>
    </row>
    <row r="182" spans="1:31" ht="6.95" customHeight="1" x14ac:dyDescent="0.2">
      <c r="A182" s="30"/>
      <c r="B182" s="74"/>
      <c r="C182" s="30"/>
      <c r="D182" s="30"/>
      <c r="E182" s="44"/>
      <c r="F182" s="30"/>
      <c r="G182" s="118"/>
      <c r="H182" s="30"/>
      <c r="I182" s="118"/>
      <c r="J182" s="30"/>
      <c r="K182" s="118"/>
      <c r="L182" s="30"/>
      <c r="M182" s="118"/>
      <c r="N182" s="30"/>
      <c r="O182" s="118"/>
      <c r="P182" s="30"/>
      <c r="Q182" s="118"/>
      <c r="R182" s="30"/>
      <c r="S182" s="30"/>
    </row>
    <row r="183" spans="1:31" x14ac:dyDescent="0.2">
      <c r="A183" s="30"/>
      <c r="B183" s="74" t="s">
        <v>468</v>
      </c>
      <c r="C183" s="30" t="s">
        <v>455</v>
      </c>
      <c r="D183" s="30"/>
      <c r="E183" s="28" t="s">
        <v>318</v>
      </c>
      <c r="F183" s="30"/>
      <c r="G183" s="146">
        <f>G181*12</f>
        <v>0</v>
      </c>
      <c r="H183" s="30"/>
      <c r="I183" s="146">
        <f>I181*12</f>
        <v>0</v>
      </c>
      <c r="J183" s="30"/>
      <c r="K183" s="146">
        <f>K181*12</f>
        <v>0</v>
      </c>
      <c r="L183" s="30"/>
      <c r="M183" s="146">
        <f>M181*12</f>
        <v>0</v>
      </c>
      <c r="N183" s="30"/>
      <c r="O183" s="146">
        <f>O181*12</f>
        <v>0</v>
      </c>
      <c r="P183" s="30"/>
      <c r="Q183" s="146">
        <f>Q181*12</f>
        <v>0</v>
      </c>
      <c r="R183" s="30"/>
      <c r="S183" s="30"/>
    </row>
    <row r="184" spans="1:31" ht="6.95" customHeight="1" x14ac:dyDescent="0.25">
      <c r="A184" s="30"/>
      <c r="B184" s="43"/>
      <c r="C184" s="33"/>
      <c r="D184" s="30"/>
      <c r="E184" s="113"/>
      <c r="F184" s="30"/>
      <c r="G184" s="98"/>
      <c r="H184" s="30"/>
      <c r="I184" s="98"/>
      <c r="J184" s="30"/>
      <c r="K184" s="98"/>
      <c r="L184" s="30"/>
      <c r="M184" s="98"/>
      <c r="N184" s="30"/>
      <c r="O184" s="98"/>
      <c r="P184" s="30"/>
      <c r="Q184" s="98"/>
      <c r="R184" s="30"/>
      <c r="S184" s="30"/>
    </row>
    <row r="185" spans="1:31" ht="15.75" x14ac:dyDescent="0.25">
      <c r="A185" s="30"/>
      <c r="B185" s="178" t="s">
        <v>442</v>
      </c>
      <c r="C185" s="178"/>
      <c r="D185" s="178"/>
      <c r="E185" s="178"/>
      <c r="F185" s="178"/>
      <c r="G185" s="178"/>
      <c r="H185" s="178"/>
      <c r="I185" s="178"/>
      <c r="J185" s="178"/>
      <c r="K185" s="178"/>
      <c r="L185" s="178"/>
      <c r="M185" s="178"/>
      <c r="N185" s="178"/>
      <c r="O185" s="178"/>
      <c r="P185" s="178"/>
      <c r="Q185" s="6"/>
      <c r="R185" s="30"/>
      <c r="S185" s="30"/>
    </row>
    <row r="186" spans="1:31" ht="6.95" customHeight="1" x14ac:dyDescent="0.25">
      <c r="A186" s="30"/>
      <c r="B186" s="43"/>
      <c r="C186" s="33"/>
      <c r="D186" s="30"/>
      <c r="E186" s="30"/>
      <c r="F186" s="30"/>
      <c r="G186" s="36"/>
      <c r="H186" s="30"/>
      <c r="I186" s="36"/>
      <c r="J186" s="30"/>
      <c r="K186" s="36"/>
      <c r="L186" s="30"/>
      <c r="M186" s="36"/>
      <c r="N186" s="30"/>
      <c r="O186" s="36"/>
      <c r="P186" s="30"/>
      <c r="Q186" s="36"/>
      <c r="R186" s="30"/>
      <c r="S186" s="30"/>
    </row>
    <row r="187" spans="1:31" x14ac:dyDescent="0.2">
      <c r="A187" s="30"/>
      <c r="B187" s="45" t="s">
        <v>483</v>
      </c>
      <c r="C187" s="46" t="s">
        <v>447</v>
      </c>
      <c r="D187" s="30"/>
      <c r="E187" s="28" t="s">
        <v>318</v>
      </c>
      <c r="F187" s="30"/>
      <c r="G187" s="139">
        <f>'4. ETH0054 Commuter Cost'!E59</f>
        <v>0</v>
      </c>
      <c r="H187" s="30"/>
      <c r="I187" s="139">
        <f>'4. ETH0054 Commuter Cost'!G59</f>
        <v>0</v>
      </c>
      <c r="J187" s="30"/>
      <c r="K187" s="139">
        <f>'4. ETH0054 Commuter Cost'!I59</f>
        <v>0</v>
      </c>
      <c r="L187" s="30"/>
      <c r="M187" s="139">
        <f>'4. ETH0054 Commuter Cost'!K59</f>
        <v>0</v>
      </c>
      <c r="N187" s="30"/>
      <c r="O187" s="139">
        <f>'4. ETH0054 Commuter Cost'!M59</f>
        <v>0</v>
      </c>
      <c r="P187" s="30"/>
      <c r="Q187" s="139">
        <f>'4. ETH0054 Commuter Cost'!O59</f>
        <v>0</v>
      </c>
      <c r="R187" s="30"/>
      <c r="S187" s="30"/>
      <c r="T187" s="8"/>
      <c r="U187" s="8"/>
      <c r="V187" s="8"/>
      <c r="W187" s="8"/>
      <c r="X187" s="8"/>
      <c r="Y187" s="8"/>
      <c r="Z187" s="8"/>
      <c r="AA187" s="8"/>
      <c r="AB187" s="8"/>
      <c r="AC187" s="8"/>
      <c r="AD187" s="8"/>
      <c r="AE187" s="8"/>
    </row>
    <row r="188" spans="1:31" ht="6.95" customHeight="1" x14ac:dyDescent="0.25">
      <c r="A188" s="30"/>
      <c r="B188" s="72"/>
      <c r="C188" s="46"/>
      <c r="D188" s="30"/>
      <c r="E188" s="30"/>
      <c r="F188" s="30"/>
      <c r="G188" s="30"/>
      <c r="H188" s="30"/>
      <c r="I188" s="30"/>
      <c r="J188" s="30"/>
      <c r="K188" s="30"/>
      <c r="L188" s="30"/>
      <c r="M188" s="30"/>
      <c r="N188" s="30"/>
      <c r="O188" s="30"/>
      <c r="P188" s="30"/>
      <c r="Q188" s="30"/>
      <c r="R188" s="30"/>
      <c r="S188" s="30"/>
      <c r="T188" s="8"/>
      <c r="U188" s="8"/>
      <c r="V188" s="8"/>
      <c r="W188" s="8"/>
      <c r="X188" s="8"/>
      <c r="Y188" s="8"/>
      <c r="Z188" s="8"/>
      <c r="AA188" s="8"/>
      <c r="AB188" s="8"/>
      <c r="AC188" s="8"/>
      <c r="AD188" s="8"/>
      <c r="AE188" s="8"/>
    </row>
    <row r="189" spans="1:31" x14ac:dyDescent="0.2">
      <c r="A189" s="30"/>
      <c r="B189" s="43" t="s">
        <v>484</v>
      </c>
      <c r="C189" s="30" t="s">
        <v>321</v>
      </c>
      <c r="D189" s="30"/>
      <c r="E189" s="28" t="s">
        <v>318</v>
      </c>
      <c r="F189" s="30"/>
      <c r="G189" s="142">
        <f>'5. ETH0052-54 Multi-Bid Pricing'!G39</f>
        <v>0</v>
      </c>
      <c r="H189" s="30"/>
      <c r="I189" s="142">
        <f>'5. ETH0052-54 Multi-Bid Pricing'!I39</f>
        <v>0</v>
      </c>
      <c r="J189" s="30"/>
      <c r="K189" s="142">
        <f>'5. ETH0052-54 Multi-Bid Pricing'!K39</f>
        <v>0</v>
      </c>
      <c r="L189" s="30"/>
      <c r="M189" s="142">
        <f>'5. ETH0052-54 Multi-Bid Pricing'!M39</f>
        <v>0</v>
      </c>
      <c r="N189" s="30"/>
      <c r="O189" s="142">
        <f>'5. ETH0052-54 Multi-Bid Pricing'!O39</f>
        <v>0</v>
      </c>
      <c r="P189" s="30"/>
      <c r="Q189" s="142">
        <f>'5. ETH0052-54 Multi-Bid Pricing'!Q39</f>
        <v>0</v>
      </c>
      <c r="R189" s="30"/>
      <c r="S189" s="30"/>
      <c r="T189" s="8"/>
      <c r="U189" s="8"/>
      <c r="V189" s="8"/>
      <c r="W189" s="8"/>
      <c r="X189" s="8"/>
      <c r="Y189" s="8"/>
      <c r="Z189" s="8"/>
      <c r="AA189" s="8"/>
      <c r="AB189" s="8"/>
      <c r="AC189" s="8"/>
      <c r="AD189" s="8"/>
      <c r="AE189" s="8"/>
    </row>
    <row r="190" spans="1:31" ht="6.95" customHeight="1" x14ac:dyDescent="0.2">
      <c r="A190" s="30"/>
      <c r="B190" s="43"/>
      <c r="C190" s="30"/>
      <c r="D190" s="30"/>
      <c r="E190" s="44"/>
      <c r="F190" s="30"/>
      <c r="G190" s="97"/>
      <c r="H190" s="30"/>
      <c r="I190" s="97"/>
      <c r="J190" s="30"/>
      <c r="K190" s="97"/>
      <c r="L190" s="30"/>
      <c r="M190" s="97"/>
      <c r="N190" s="30"/>
      <c r="O190" s="97"/>
      <c r="P190" s="30"/>
      <c r="Q190" s="97"/>
      <c r="R190" s="30"/>
      <c r="S190" s="30"/>
      <c r="T190" s="8"/>
      <c r="U190" s="8"/>
      <c r="V190" s="8"/>
      <c r="W190" s="8"/>
      <c r="X190" s="8"/>
      <c r="Y190" s="8"/>
      <c r="Z190" s="8"/>
      <c r="AA190" s="8"/>
      <c r="AB190" s="8"/>
      <c r="AC190" s="8"/>
      <c r="AD190" s="8"/>
      <c r="AE190" s="8"/>
    </row>
    <row r="191" spans="1:31" x14ac:dyDescent="0.2">
      <c r="A191" s="30"/>
      <c r="B191" s="43" t="s">
        <v>485</v>
      </c>
      <c r="C191" s="30" t="s">
        <v>448</v>
      </c>
      <c r="D191" s="30"/>
      <c r="E191" s="28" t="s">
        <v>318</v>
      </c>
      <c r="F191" s="30"/>
      <c r="G191" s="139">
        <f>G187-(G187*G189)</f>
        <v>0</v>
      </c>
      <c r="H191" s="30"/>
      <c r="I191" s="139">
        <f>I187-(I187*I189)</f>
        <v>0</v>
      </c>
      <c r="J191" s="30"/>
      <c r="K191" s="139">
        <f>K187-(K187*K189)</f>
        <v>0</v>
      </c>
      <c r="L191" s="30"/>
      <c r="M191" s="139">
        <f>M187-(M187*M189)</f>
        <v>0</v>
      </c>
      <c r="N191" s="30"/>
      <c r="O191" s="139">
        <f>O187-(O187*O189)</f>
        <v>0</v>
      </c>
      <c r="P191" s="30"/>
      <c r="Q191" s="139">
        <f>Q187-(Q187*Q189)</f>
        <v>0</v>
      </c>
      <c r="R191" s="30"/>
      <c r="S191" s="30"/>
      <c r="T191" s="8"/>
      <c r="U191" s="8"/>
      <c r="V191" s="8"/>
      <c r="W191" s="8"/>
      <c r="X191" s="8"/>
      <c r="Y191" s="8"/>
      <c r="Z191" s="8"/>
      <c r="AA191" s="8"/>
      <c r="AB191" s="8"/>
      <c r="AC191" s="8"/>
      <c r="AD191" s="8"/>
      <c r="AE191" s="8"/>
    </row>
    <row r="192" spans="1:31" ht="6.95" customHeight="1" x14ac:dyDescent="0.25">
      <c r="A192" s="30"/>
      <c r="B192" s="72"/>
      <c r="C192" s="46"/>
      <c r="D192" s="30"/>
      <c r="E192" s="30"/>
      <c r="F192" s="30"/>
      <c r="G192" s="30"/>
      <c r="H192" s="30"/>
      <c r="I192" s="30"/>
      <c r="J192" s="30"/>
      <c r="K192" s="30"/>
      <c r="L192" s="30"/>
      <c r="M192" s="30"/>
      <c r="N192" s="30"/>
      <c r="O192" s="30"/>
      <c r="P192" s="30"/>
      <c r="Q192" s="30"/>
      <c r="R192" s="30"/>
      <c r="S192" s="30"/>
      <c r="T192" s="8"/>
      <c r="U192" s="8"/>
      <c r="V192" s="8"/>
      <c r="W192" s="8"/>
      <c r="X192" s="8"/>
      <c r="Y192" s="8"/>
      <c r="Z192" s="8"/>
      <c r="AA192" s="8"/>
      <c r="AB192" s="8"/>
      <c r="AC192" s="8"/>
      <c r="AD192" s="8"/>
      <c r="AE192" s="8"/>
    </row>
    <row r="193" spans="1:31" ht="15.75" x14ac:dyDescent="0.25">
      <c r="A193" s="30"/>
      <c r="B193" s="72"/>
      <c r="C193" s="96" t="s">
        <v>374</v>
      </c>
      <c r="D193" s="30"/>
      <c r="E193" s="30"/>
      <c r="F193" s="30"/>
      <c r="G193" s="143">
        <f>'4. ETH0054 Commuter Cost'!E57</f>
        <v>582</v>
      </c>
      <c r="H193" s="30"/>
      <c r="I193" s="143">
        <f>'4. ETH0054 Commuter Cost'!G57</f>
        <v>587.82000000000005</v>
      </c>
      <c r="J193" s="30"/>
      <c r="K193" s="143">
        <f>'4. ETH0054 Commuter Cost'!I57</f>
        <v>593.69820000000004</v>
      </c>
      <c r="L193" s="30"/>
      <c r="M193" s="143">
        <f>'4. ETH0054 Commuter Cost'!K57</f>
        <v>599.6351820000001</v>
      </c>
      <c r="N193" s="30"/>
      <c r="O193" s="143">
        <f>'4. ETH0054 Commuter Cost'!M57</f>
        <v>605.63153382000007</v>
      </c>
      <c r="P193" s="30"/>
      <c r="Q193" s="143">
        <f>'4. ETH0054 Commuter Cost'!O57</f>
        <v>611.68784915820004</v>
      </c>
      <c r="R193" s="30"/>
      <c r="S193" s="30"/>
      <c r="T193" s="8"/>
      <c r="U193" s="8"/>
      <c r="V193" s="8"/>
      <c r="W193" s="8"/>
      <c r="X193" s="8"/>
      <c r="Y193" s="8"/>
      <c r="Z193" s="8"/>
      <c r="AA193" s="8"/>
      <c r="AB193" s="8"/>
      <c r="AC193" s="8"/>
      <c r="AD193" s="8"/>
      <c r="AE193" s="8"/>
    </row>
    <row r="194" spans="1:31" ht="6.95" customHeight="1" x14ac:dyDescent="0.25">
      <c r="A194" s="30"/>
      <c r="B194" s="72"/>
      <c r="C194" s="46"/>
      <c r="D194" s="30"/>
      <c r="E194" s="30"/>
      <c r="F194" s="30"/>
      <c r="G194" s="30"/>
      <c r="H194" s="30"/>
      <c r="I194" s="30"/>
      <c r="J194" s="30"/>
      <c r="K194" s="30"/>
      <c r="L194" s="30"/>
      <c r="M194" s="30"/>
      <c r="N194" s="30"/>
      <c r="O194" s="30"/>
      <c r="P194" s="30"/>
      <c r="Q194" s="30"/>
      <c r="R194" s="30"/>
      <c r="S194" s="30"/>
      <c r="T194" s="8"/>
      <c r="U194" s="8"/>
      <c r="V194" s="8"/>
      <c r="W194" s="8"/>
      <c r="X194" s="8"/>
      <c r="Y194" s="8"/>
      <c r="Z194" s="8"/>
      <c r="AA194" s="8"/>
      <c r="AB194" s="8"/>
      <c r="AC194" s="8"/>
      <c r="AD194" s="8"/>
      <c r="AE194" s="8"/>
    </row>
    <row r="195" spans="1:31" x14ac:dyDescent="0.2">
      <c r="A195" s="30"/>
      <c r="B195" s="43" t="s">
        <v>486</v>
      </c>
      <c r="C195" s="30" t="s">
        <v>449</v>
      </c>
      <c r="D195" s="30"/>
      <c r="E195" s="28" t="s">
        <v>318</v>
      </c>
      <c r="F195" s="30"/>
      <c r="G195" s="146">
        <f>SUM(G191*G193)</f>
        <v>0</v>
      </c>
      <c r="H195" s="30"/>
      <c r="I195" s="146">
        <f>SUM(I191*I193)</f>
        <v>0</v>
      </c>
      <c r="J195" s="30"/>
      <c r="K195" s="146">
        <f>SUM(K191*K193)</f>
        <v>0</v>
      </c>
      <c r="L195" s="30"/>
      <c r="M195" s="146">
        <f>SUM(M191*M193)</f>
        <v>0</v>
      </c>
      <c r="N195" s="30"/>
      <c r="O195" s="146">
        <f>SUM(O191*O193)</f>
        <v>0</v>
      </c>
      <c r="P195" s="30"/>
      <c r="Q195" s="146">
        <f>SUM(Q191*Q193)</f>
        <v>0</v>
      </c>
      <c r="R195" s="30"/>
      <c r="S195" s="30"/>
    </row>
    <row r="196" spans="1:31" ht="6.95" customHeight="1" x14ac:dyDescent="0.2">
      <c r="A196" s="30"/>
      <c r="B196" s="43"/>
      <c r="C196" s="30"/>
      <c r="F196" s="30"/>
      <c r="G196" s="30"/>
      <c r="H196" s="30"/>
      <c r="I196" s="30"/>
      <c r="J196" s="30"/>
      <c r="K196" s="30"/>
      <c r="L196" s="30"/>
      <c r="M196" s="30"/>
      <c r="N196" s="30"/>
      <c r="O196" s="30"/>
      <c r="P196" s="30"/>
      <c r="Q196" s="30"/>
      <c r="R196" s="30"/>
      <c r="S196" s="30"/>
    </row>
    <row r="197" spans="1:31" x14ac:dyDescent="0.2">
      <c r="A197" s="30"/>
      <c r="B197" s="43" t="s">
        <v>487</v>
      </c>
      <c r="C197" s="30" t="s">
        <v>450</v>
      </c>
      <c r="D197" s="30"/>
      <c r="E197" s="28" t="s">
        <v>318</v>
      </c>
      <c r="F197" s="30"/>
      <c r="G197" s="146">
        <f>G195*12</f>
        <v>0</v>
      </c>
      <c r="H197" s="30"/>
      <c r="I197" s="146">
        <f>I195*12</f>
        <v>0</v>
      </c>
      <c r="J197" s="30"/>
      <c r="K197" s="146">
        <f>K195*12</f>
        <v>0</v>
      </c>
      <c r="L197" s="30"/>
      <c r="M197" s="146">
        <f>M195*12</f>
        <v>0</v>
      </c>
      <c r="N197" s="30"/>
      <c r="O197" s="146">
        <f>O195*12</f>
        <v>0</v>
      </c>
      <c r="P197" s="30"/>
      <c r="Q197" s="146">
        <f>Q195*12</f>
        <v>0</v>
      </c>
      <c r="R197" s="30"/>
      <c r="S197" s="30"/>
    </row>
    <row r="198" spans="1:31" ht="6.95" customHeight="1" x14ac:dyDescent="0.2">
      <c r="A198" s="30"/>
      <c r="B198" s="30"/>
      <c r="C198" s="30"/>
      <c r="D198" s="30"/>
      <c r="E198" s="30"/>
      <c r="F198" s="30"/>
      <c r="G198" s="30"/>
      <c r="H198" s="30"/>
      <c r="I198" s="30"/>
      <c r="J198" s="30"/>
      <c r="K198" s="30"/>
      <c r="L198" s="30"/>
      <c r="M198" s="30"/>
      <c r="N198" s="30"/>
      <c r="O198" s="30"/>
      <c r="P198" s="30"/>
      <c r="Q198" s="30"/>
      <c r="R198" s="30"/>
      <c r="S198" s="30"/>
    </row>
    <row r="199" spans="1:31" ht="15.75" x14ac:dyDescent="0.25">
      <c r="A199" s="30"/>
      <c r="B199" s="178" t="s">
        <v>443</v>
      </c>
      <c r="C199" s="178"/>
      <c r="D199" s="178"/>
      <c r="E199" s="178"/>
      <c r="F199" s="178"/>
      <c r="G199" s="178"/>
      <c r="H199" s="178"/>
      <c r="I199" s="178"/>
      <c r="J199" s="178"/>
      <c r="K199" s="178"/>
      <c r="L199" s="178"/>
      <c r="M199" s="178"/>
      <c r="N199" s="178"/>
      <c r="O199" s="178"/>
      <c r="P199" s="178"/>
      <c r="Q199" s="6"/>
      <c r="R199" s="30"/>
      <c r="S199" s="30"/>
    </row>
    <row r="200" spans="1:31" ht="6.95" customHeight="1" x14ac:dyDescent="0.2">
      <c r="A200" s="30"/>
      <c r="B200" s="30"/>
      <c r="C200" s="30"/>
      <c r="D200" s="30"/>
      <c r="E200" s="30"/>
      <c r="F200" s="30"/>
      <c r="G200" s="30"/>
      <c r="H200" s="30"/>
      <c r="I200" s="30"/>
      <c r="J200" s="30"/>
      <c r="K200" s="30"/>
      <c r="L200" s="30"/>
      <c r="M200" s="30"/>
      <c r="N200" s="30"/>
      <c r="O200" s="30"/>
      <c r="P200" s="30"/>
      <c r="Q200" s="30"/>
      <c r="R200" s="30"/>
      <c r="S200" s="30"/>
    </row>
    <row r="201" spans="1:31" x14ac:dyDescent="0.2">
      <c r="A201" s="30"/>
      <c r="B201" s="43" t="s">
        <v>481</v>
      </c>
      <c r="C201" s="30" t="s">
        <v>451</v>
      </c>
      <c r="D201" s="30"/>
      <c r="E201" s="28" t="s">
        <v>318</v>
      </c>
      <c r="F201" s="30"/>
      <c r="G201" s="148">
        <f>SUM(G183,G197)</f>
        <v>0</v>
      </c>
      <c r="H201" s="30"/>
      <c r="I201" s="148">
        <f>SUM(I183,I197)</f>
        <v>0</v>
      </c>
      <c r="J201" s="30"/>
      <c r="K201" s="148">
        <f>SUM(K183,K197)</f>
        <v>0</v>
      </c>
      <c r="L201" s="30"/>
      <c r="M201" s="148">
        <f>SUM(M183,M197)</f>
        <v>0</v>
      </c>
      <c r="N201" s="30"/>
      <c r="O201" s="148">
        <f>SUM(O183,O197)</f>
        <v>0</v>
      </c>
      <c r="P201" s="30"/>
      <c r="Q201" s="148">
        <f>SUM(Q183,Q197)</f>
        <v>0</v>
      </c>
      <c r="R201" s="30"/>
      <c r="S201" s="30"/>
    </row>
    <row r="202" spans="1:31" ht="6.95" customHeight="1" x14ac:dyDescent="0.2">
      <c r="A202" s="30"/>
      <c r="B202" s="43"/>
      <c r="C202" s="30"/>
      <c r="D202" s="30"/>
      <c r="F202" s="30"/>
      <c r="G202" s="30"/>
      <c r="H202" s="30"/>
      <c r="I202" s="30"/>
      <c r="J202" s="30"/>
      <c r="K202" s="30"/>
      <c r="L202" s="30"/>
      <c r="M202" s="30"/>
      <c r="N202" s="30"/>
      <c r="O202" s="30"/>
      <c r="P202" s="30"/>
      <c r="Q202" s="30"/>
      <c r="R202" s="30"/>
      <c r="S202" s="30"/>
    </row>
    <row r="203" spans="1:31" x14ac:dyDescent="0.2">
      <c r="A203" s="30"/>
      <c r="B203" s="43" t="s">
        <v>482</v>
      </c>
      <c r="C203" s="30" t="s">
        <v>422</v>
      </c>
      <c r="D203" s="30"/>
      <c r="E203" s="28" t="s">
        <v>318</v>
      </c>
      <c r="F203" s="30"/>
      <c r="G203" s="139">
        <f>SUM(G201*12)</f>
        <v>0</v>
      </c>
      <c r="H203" s="30"/>
      <c r="I203" s="139">
        <f>SUM(I201*12)</f>
        <v>0</v>
      </c>
      <c r="J203" s="30"/>
      <c r="K203" s="139">
        <f>SUM(K201*12)</f>
        <v>0</v>
      </c>
      <c r="L203" s="30"/>
      <c r="M203" s="139">
        <f>SUM(M201*12)</f>
        <v>0</v>
      </c>
      <c r="N203" s="30"/>
      <c r="O203" s="139">
        <f>SUM(O201*12)</f>
        <v>0</v>
      </c>
      <c r="P203" s="30"/>
      <c r="Q203" s="139">
        <f>SUM(Q201*12)</f>
        <v>0</v>
      </c>
      <c r="R203" s="30"/>
      <c r="S203" s="30"/>
    </row>
    <row r="204" spans="1:31" ht="6.95" customHeight="1" x14ac:dyDescent="0.2">
      <c r="A204" s="30"/>
      <c r="B204" s="43"/>
      <c r="C204" s="30"/>
      <c r="D204" s="30"/>
      <c r="F204" s="30"/>
      <c r="G204" s="36"/>
      <c r="H204" s="30"/>
      <c r="I204" s="36"/>
      <c r="J204" s="30"/>
      <c r="K204" s="36"/>
      <c r="L204" s="30"/>
      <c r="M204" s="36"/>
      <c r="N204" s="30"/>
      <c r="O204" s="36"/>
      <c r="P204" s="30"/>
      <c r="Q204" s="36"/>
      <c r="R204" s="30"/>
      <c r="S204" s="30"/>
    </row>
    <row r="205" spans="1:31" x14ac:dyDescent="0.2">
      <c r="A205" s="30"/>
      <c r="B205" s="43" t="s">
        <v>479</v>
      </c>
      <c r="C205" s="30" t="s">
        <v>421</v>
      </c>
      <c r="D205" s="30"/>
      <c r="E205" s="139">
        <f>SUM(G203,I203,K203,M203,O203,Q203)/6</f>
        <v>0</v>
      </c>
      <c r="F205" s="30"/>
      <c r="G205" s="30"/>
      <c r="H205" s="30"/>
      <c r="I205" s="30"/>
      <c r="J205" s="30"/>
      <c r="K205" s="30"/>
      <c r="L205" s="30"/>
      <c r="M205" s="30"/>
      <c r="N205" s="30"/>
      <c r="O205" s="30"/>
      <c r="P205" s="30"/>
      <c r="Q205" s="30"/>
      <c r="R205" s="30"/>
      <c r="S205" s="30"/>
    </row>
    <row r="206" spans="1:31" ht="6.95" customHeight="1" x14ac:dyDescent="0.2">
      <c r="A206" s="30"/>
      <c r="B206" s="43"/>
      <c r="C206" s="30"/>
      <c r="D206" s="30"/>
      <c r="E206" s="30"/>
      <c r="F206" s="30"/>
      <c r="G206" s="30"/>
      <c r="H206" s="30"/>
      <c r="I206" s="30"/>
      <c r="J206" s="30"/>
      <c r="K206" s="30"/>
      <c r="L206" s="30"/>
      <c r="M206" s="30"/>
      <c r="N206" s="30"/>
      <c r="O206" s="30"/>
      <c r="P206" s="30"/>
      <c r="Q206" s="30"/>
      <c r="R206" s="30"/>
      <c r="S206" s="30"/>
    </row>
    <row r="207" spans="1:31" ht="15.75" x14ac:dyDescent="0.25">
      <c r="A207" s="30"/>
      <c r="B207" s="43" t="s">
        <v>480</v>
      </c>
      <c r="C207" s="33" t="s">
        <v>454</v>
      </c>
      <c r="D207" s="30"/>
      <c r="E207" s="147">
        <f>SUM(G203+I203)</f>
        <v>0</v>
      </c>
      <c r="F207" s="30"/>
      <c r="G207" s="30"/>
      <c r="H207" s="30"/>
      <c r="I207" s="30"/>
      <c r="J207" s="30"/>
      <c r="K207" s="30"/>
      <c r="L207" s="30"/>
      <c r="M207" s="30"/>
      <c r="N207" s="30"/>
      <c r="O207" s="30"/>
      <c r="P207" s="30"/>
      <c r="Q207" s="30"/>
      <c r="R207" s="30"/>
      <c r="S207" s="30"/>
    </row>
    <row r="208" spans="1:31" x14ac:dyDescent="0.2">
      <c r="A208" s="30"/>
      <c r="B208" s="30"/>
      <c r="C208" s="30"/>
      <c r="D208" s="30"/>
      <c r="E208" s="30"/>
      <c r="F208" s="30"/>
      <c r="G208" s="30"/>
      <c r="H208" s="30"/>
      <c r="I208" s="30"/>
      <c r="J208" s="30"/>
      <c r="K208" s="30"/>
      <c r="L208" s="30"/>
      <c r="M208" s="30"/>
      <c r="N208" s="30"/>
      <c r="O208" s="30"/>
      <c r="P208" s="30"/>
      <c r="Q208" s="30"/>
      <c r="R208" s="30"/>
      <c r="S208" s="30"/>
    </row>
    <row r="209" spans="1:19" x14ac:dyDescent="0.2">
      <c r="A209" s="30"/>
      <c r="B209" s="30"/>
      <c r="C209" s="30"/>
      <c r="D209" s="30"/>
      <c r="E209" s="30"/>
      <c r="F209" s="30"/>
      <c r="G209" s="30"/>
      <c r="H209" s="30"/>
      <c r="I209" s="30"/>
      <c r="J209" s="30"/>
      <c r="K209" s="30"/>
      <c r="L209" s="30"/>
      <c r="M209" s="30"/>
      <c r="N209" s="30"/>
      <c r="O209" s="30"/>
      <c r="P209" s="30"/>
      <c r="Q209" s="30"/>
      <c r="R209" s="30"/>
      <c r="S209" s="30"/>
    </row>
    <row r="210" spans="1:19" x14ac:dyDescent="0.2">
      <c r="A210" s="30"/>
      <c r="B210" s="30"/>
      <c r="C210" s="30"/>
      <c r="D210" s="30"/>
      <c r="E210" s="30"/>
      <c r="F210" s="30"/>
      <c r="G210" s="30"/>
      <c r="H210" s="30"/>
      <c r="I210" s="30"/>
      <c r="J210" s="30"/>
      <c r="K210" s="30"/>
      <c r="L210" s="30"/>
      <c r="M210" s="30"/>
      <c r="N210" s="30"/>
      <c r="O210" s="30"/>
      <c r="P210" s="30"/>
      <c r="Q210" s="30"/>
      <c r="R210" s="30"/>
      <c r="S210" s="30"/>
    </row>
    <row r="211" spans="1:19" x14ac:dyDescent="0.2">
      <c r="A211" s="30"/>
      <c r="B211" s="30"/>
      <c r="C211" s="30"/>
      <c r="D211" s="30"/>
      <c r="E211" s="30"/>
      <c r="F211" s="30"/>
      <c r="G211" s="30"/>
      <c r="H211" s="30"/>
      <c r="I211" s="30"/>
      <c r="J211" s="30"/>
      <c r="K211" s="30"/>
      <c r="L211" s="30"/>
      <c r="M211" s="30"/>
      <c r="N211" s="30"/>
      <c r="O211" s="30"/>
      <c r="P211" s="30"/>
      <c r="Q211" s="30"/>
      <c r="R211" s="30"/>
      <c r="S211" s="30"/>
    </row>
    <row r="212" spans="1:19" x14ac:dyDescent="0.2">
      <c r="A212" s="30"/>
      <c r="B212" s="30"/>
      <c r="C212" s="30"/>
      <c r="D212" s="30"/>
      <c r="E212" s="30"/>
      <c r="F212" s="30"/>
      <c r="G212" s="30"/>
      <c r="H212" s="30"/>
      <c r="I212" s="30"/>
      <c r="J212" s="30"/>
      <c r="K212" s="30"/>
      <c r="L212" s="30"/>
      <c r="M212" s="30"/>
      <c r="N212" s="30"/>
      <c r="O212" s="30"/>
      <c r="P212" s="30"/>
      <c r="Q212" s="30"/>
      <c r="R212" s="30"/>
      <c r="S212" s="30"/>
    </row>
    <row r="213" spans="1:19" x14ac:dyDescent="0.2">
      <c r="A213" s="30"/>
      <c r="B213" s="30"/>
      <c r="C213" s="30"/>
      <c r="D213" s="30"/>
      <c r="E213" s="30"/>
      <c r="F213" s="30"/>
      <c r="G213" s="30"/>
      <c r="H213" s="30"/>
      <c r="I213" s="30"/>
      <c r="J213" s="30"/>
      <c r="K213" s="30"/>
      <c r="L213" s="30"/>
      <c r="M213" s="30"/>
      <c r="N213" s="30"/>
      <c r="O213" s="30"/>
      <c r="P213" s="30"/>
      <c r="Q213" s="30"/>
      <c r="R213" s="30"/>
      <c r="S213" s="30"/>
    </row>
    <row r="214" spans="1:19" x14ac:dyDescent="0.2">
      <c r="A214" s="30"/>
      <c r="B214" s="30"/>
      <c r="C214" s="30"/>
      <c r="D214" s="30"/>
      <c r="E214" s="30"/>
      <c r="F214" s="30"/>
      <c r="G214" s="30"/>
      <c r="H214" s="30"/>
      <c r="I214" s="30"/>
      <c r="J214" s="30"/>
      <c r="K214" s="30"/>
      <c r="L214" s="30"/>
      <c r="M214" s="30"/>
      <c r="N214" s="30"/>
      <c r="O214" s="30"/>
      <c r="P214" s="30"/>
      <c r="Q214" s="30"/>
      <c r="R214" s="30"/>
      <c r="S214" s="30"/>
    </row>
    <row r="215" spans="1:19" x14ac:dyDescent="0.2">
      <c r="A215" s="30"/>
      <c r="B215" s="30"/>
      <c r="C215" s="30"/>
      <c r="D215" s="30"/>
      <c r="E215" s="30"/>
      <c r="F215" s="30"/>
      <c r="G215" s="30"/>
      <c r="H215" s="30"/>
      <c r="I215" s="30"/>
      <c r="J215" s="30"/>
      <c r="K215" s="30"/>
      <c r="L215" s="30"/>
      <c r="M215" s="30"/>
      <c r="N215" s="30"/>
      <c r="O215" s="30"/>
      <c r="P215" s="30"/>
      <c r="Q215" s="30"/>
      <c r="R215" s="30"/>
      <c r="S215" s="30"/>
    </row>
    <row r="216" spans="1:19" x14ac:dyDescent="0.2">
      <c r="A216" s="30"/>
      <c r="B216" s="30"/>
      <c r="C216" s="30"/>
      <c r="D216" s="30"/>
      <c r="E216" s="30"/>
      <c r="F216" s="30"/>
      <c r="G216" s="30"/>
      <c r="H216" s="30"/>
      <c r="I216" s="30"/>
      <c r="J216" s="30"/>
      <c r="K216" s="30"/>
      <c r="L216" s="30"/>
      <c r="M216" s="30"/>
      <c r="N216" s="30"/>
      <c r="O216" s="30"/>
      <c r="P216" s="30"/>
      <c r="Q216" s="30"/>
      <c r="R216" s="30"/>
      <c r="S216" s="30"/>
    </row>
    <row r="217" spans="1:19" x14ac:dyDescent="0.2">
      <c r="A217" s="30"/>
      <c r="B217" s="30"/>
      <c r="C217" s="30"/>
      <c r="D217" s="30"/>
      <c r="E217" s="30"/>
      <c r="F217" s="30"/>
      <c r="G217" s="30"/>
      <c r="H217" s="30"/>
      <c r="I217" s="30"/>
      <c r="J217" s="30"/>
      <c r="K217" s="30"/>
      <c r="L217" s="30"/>
      <c r="M217" s="30"/>
      <c r="N217" s="30"/>
      <c r="O217" s="30"/>
      <c r="P217" s="30"/>
      <c r="Q217" s="30"/>
      <c r="R217" s="30"/>
      <c r="S217" s="30"/>
    </row>
    <row r="218" spans="1:19" x14ac:dyDescent="0.2">
      <c r="A218" s="30"/>
      <c r="B218" s="30"/>
      <c r="C218" s="30"/>
      <c r="D218" s="30"/>
      <c r="E218" s="30"/>
      <c r="F218" s="30"/>
      <c r="G218" s="30"/>
      <c r="H218" s="30"/>
      <c r="I218" s="30"/>
      <c r="J218" s="30"/>
      <c r="K218" s="30"/>
      <c r="L218" s="30"/>
      <c r="M218" s="30"/>
      <c r="N218" s="30"/>
      <c r="O218" s="30"/>
      <c r="P218" s="30"/>
      <c r="Q218" s="30"/>
      <c r="R218" s="30"/>
      <c r="S218" s="30"/>
    </row>
    <row r="219" spans="1:19" x14ac:dyDescent="0.2">
      <c r="A219" s="30"/>
      <c r="B219" s="30"/>
      <c r="C219" s="30"/>
      <c r="D219" s="30"/>
      <c r="E219" s="30"/>
      <c r="F219" s="30"/>
      <c r="G219" s="30"/>
      <c r="H219" s="30"/>
      <c r="I219" s="30"/>
      <c r="J219" s="30"/>
      <c r="K219" s="30"/>
      <c r="L219" s="30"/>
      <c r="M219" s="30"/>
      <c r="N219" s="30"/>
      <c r="O219" s="30"/>
      <c r="P219" s="30"/>
      <c r="Q219" s="30"/>
      <c r="R219" s="30"/>
      <c r="S219" s="30"/>
    </row>
    <row r="220" spans="1:19" x14ac:dyDescent="0.2">
      <c r="A220" s="30"/>
      <c r="B220" s="30"/>
      <c r="C220" s="30"/>
      <c r="D220" s="30"/>
      <c r="E220" s="30"/>
      <c r="F220" s="30"/>
      <c r="G220" s="30"/>
      <c r="H220" s="30"/>
      <c r="I220" s="30"/>
      <c r="J220" s="30"/>
      <c r="K220" s="30"/>
      <c r="L220" s="30"/>
      <c r="M220" s="30"/>
      <c r="N220" s="30"/>
      <c r="O220" s="30"/>
      <c r="P220" s="30"/>
      <c r="Q220" s="30"/>
      <c r="R220" s="30"/>
      <c r="S220" s="30"/>
    </row>
    <row r="221" spans="1:19" x14ac:dyDescent="0.2">
      <c r="A221" s="30"/>
      <c r="B221" s="30"/>
      <c r="C221" s="30"/>
      <c r="D221" s="30"/>
      <c r="E221" s="30"/>
      <c r="F221" s="30"/>
      <c r="G221" s="30"/>
      <c r="H221" s="30"/>
      <c r="I221" s="30"/>
      <c r="J221" s="30"/>
      <c r="K221" s="30"/>
      <c r="L221" s="30"/>
      <c r="M221" s="30"/>
      <c r="N221" s="30"/>
      <c r="O221" s="30"/>
      <c r="P221" s="30"/>
      <c r="Q221" s="30"/>
      <c r="R221" s="30"/>
      <c r="S221" s="30"/>
    </row>
    <row r="222" spans="1:19" x14ac:dyDescent="0.2">
      <c r="A222" s="30"/>
      <c r="B222" s="30"/>
      <c r="C222" s="30"/>
      <c r="D222" s="30"/>
      <c r="E222" s="30"/>
      <c r="F222" s="30"/>
      <c r="G222" s="30"/>
      <c r="H222" s="30"/>
      <c r="I222" s="30"/>
      <c r="J222" s="30"/>
      <c r="K222" s="30"/>
      <c r="L222" s="30"/>
      <c r="M222" s="30"/>
      <c r="N222" s="30"/>
      <c r="O222" s="30"/>
      <c r="P222" s="30"/>
      <c r="Q222" s="30"/>
      <c r="R222" s="30"/>
      <c r="S222" s="30"/>
    </row>
    <row r="223" spans="1:19" x14ac:dyDescent="0.2">
      <c r="A223" s="30"/>
      <c r="B223" s="30"/>
      <c r="C223" s="30"/>
      <c r="D223" s="30"/>
      <c r="E223" s="30"/>
      <c r="F223" s="30"/>
      <c r="G223" s="30"/>
      <c r="H223" s="30"/>
      <c r="I223" s="30"/>
      <c r="J223" s="30"/>
      <c r="K223" s="30"/>
      <c r="L223" s="30"/>
      <c r="M223" s="30"/>
      <c r="N223" s="30"/>
      <c r="O223" s="30"/>
      <c r="P223" s="30"/>
      <c r="Q223" s="30"/>
      <c r="R223" s="30"/>
      <c r="S223" s="30"/>
    </row>
  </sheetData>
  <sheetProtection algorithmName="SHA-512" hashValue="+ZMI2hv8qn5y27tHRdE2yLS+RGZcJJPUXt+5JHah9fiZZeZFS3+t6/hanLMk/9ieT4eOIHXUpl+0m8Q9l5Qyng==" saltValue="MJb9vRmNLzB2xnzXDaTgzg==" spinCount="100000" sheet="1" objects="1" scenarios="1" selectLockedCells="1"/>
  <mergeCells count="30">
    <mergeCell ref="A8:Q8"/>
    <mergeCell ref="Q63:AE63"/>
    <mergeCell ref="A9:G9"/>
    <mergeCell ref="G25:I25"/>
    <mergeCell ref="J25:M25"/>
    <mergeCell ref="N25:Q25"/>
    <mergeCell ref="B43:P43"/>
    <mergeCell ref="C14:E14"/>
    <mergeCell ref="C16:E16"/>
    <mergeCell ref="C18:E18"/>
    <mergeCell ref="A1:C1"/>
    <mergeCell ref="N1:Q1"/>
    <mergeCell ref="N3:Q3"/>
    <mergeCell ref="A5:I5"/>
    <mergeCell ref="A6:C6"/>
    <mergeCell ref="B171:P171"/>
    <mergeCell ref="B185:P185"/>
    <mergeCell ref="B199:P199"/>
    <mergeCell ref="C20:E20"/>
    <mergeCell ref="C22:E22"/>
    <mergeCell ref="B114:P114"/>
    <mergeCell ref="B128:P128"/>
    <mergeCell ref="B142:P142"/>
    <mergeCell ref="G153:I153"/>
    <mergeCell ref="J153:M153"/>
    <mergeCell ref="N153:Q153"/>
    <mergeCell ref="G82:I82"/>
    <mergeCell ref="J82:M82"/>
    <mergeCell ref="N82:Q82"/>
    <mergeCell ref="B100:P100"/>
  </mergeCells>
  <pageMargins left="0.25" right="0.25" top="0.75" bottom="0.75" header="0.3" footer="0.3"/>
  <pageSetup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
  <sheetViews>
    <sheetView workbookViewId="0">
      <selection activeCell="F6" sqref="F6"/>
    </sheetView>
  </sheetViews>
  <sheetFormatPr defaultRowHeight="15" x14ac:dyDescent="0.25"/>
  <cols>
    <col min="2" max="2" width="13.42578125" customWidth="1"/>
    <col min="3" max="3" width="2.42578125" customWidth="1"/>
    <col min="4" max="4" width="11.28515625" customWidth="1"/>
    <col min="5" max="5" width="2.42578125" customWidth="1"/>
    <col min="6" max="6" width="15.7109375" customWidth="1"/>
  </cols>
  <sheetData>
    <row r="1" spans="1:10" x14ac:dyDescent="0.25">
      <c r="A1" t="s">
        <v>69</v>
      </c>
    </row>
    <row r="2" spans="1:10" x14ac:dyDescent="0.25">
      <c r="B2" t="s">
        <v>74</v>
      </c>
      <c r="D2" t="s">
        <v>74</v>
      </c>
      <c r="F2" t="s">
        <v>74</v>
      </c>
    </row>
    <row r="3" spans="1:10" x14ac:dyDescent="0.25">
      <c r="B3" t="s">
        <v>70</v>
      </c>
      <c r="D3" t="s">
        <v>72</v>
      </c>
      <c r="F3" t="s">
        <v>89</v>
      </c>
    </row>
    <row r="4" spans="1:10" ht="15.75" x14ac:dyDescent="0.25">
      <c r="B4" t="s">
        <v>71</v>
      </c>
      <c r="D4" t="s">
        <v>73</v>
      </c>
      <c r="F4" t="s">
        <v>90</v>
      </c>
      <c r="J4" s="8"/>
    </row>
    <row r="5" spans="1:10" ht="15.75" x14ac:dyDescent="0.25">
      <c r="D5" t="s">
        <v>75</v>
      </c>
      <c r="F5" t="s">
        <v>76</v>
      </c>
      <c r="J5" s="8"/>
    </row>
    <row r="6" spans="1:10" ht="15.75" x14ac:dyDescent="0.25">
      <c r="J6" s="8"/>
    </row>
    <row r="7" spans="1:10" ht="15.75" x14ac:dyDescent="0.25">
      <c r="J7" s="8"/>
    </row>
    <row r="8" spans="1:10" ht="15.75" x14ac:dyDescent="0.25">
      <c r="J8" s="8"/>
    </row>
    <row r="9" spans="1:10" ht="15.75" x14ac:dyDescent="0.25">
      <c r="J9" s="8"/>
    </row>
    <row r="10" spans="1:10" ht="15.75" x14ac:dyDescent="0.25">
      <c r="J10"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6a0cf0f5-8779-45a0-99ee-ea0e96d41a11" ContentTypeId="0x010100917E16395D80F24BB2765630C41F516909"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960c24f1-2fba-47cf-b31e-05a06f969bef">
      <Value>5</Value>
      <Value>64</Value>
    </TaxCatchAll>
    <h5ea1def6f8942bf997f3959a18cc051 xmlns="960c24f1-2fba-47cf-b31e-05a06f969bef">
      <Terms xmlns="http://schemas.microsoft.com/office/infopath/2007/PartnerControls"/>
    </h5ea1def6f8942bf997f3959a18cc051>
    <dca98d2c49c74ad096c80a940052864f xmlns="960c24f1-2fba-47cf-b31e-05a06f969bef">
      <Terms xmlns="http://schemas.microsoft.com/office/infopath/2007/PartnerControls">
        <TermInfo xmlns="http://schemas.microsoft.com/office/infopath/2007/PartnerControls">
          <TermName xmlns="http://schemas.microsoft.com/office/infopath/2007/PartnerControls">Proposal</TermName>
          <TermId xmlns="http://schemas.microsoft.com/office/infopath/2007/PartnerControls">114f4dca-c60d-47e8-9ce5-dd991c051588</TermId>
        </TermInfo>
      </Terms>
    </dca98d2c49c74ad096c80a940052864f>
    <fee639f3e4cd4cab92d624f3c38b065b xmlns="960c24f1-2fba-47cf-b31e-05a06f969bef">
      <Terms xmlns="http://schemas.microsoft.com/office/infopath/2007/PartnerControls">
        <TermInfo xmlns="http://schemas.microsoft.com/office/infopath/2007/PartnerControls">
          <TermName xmlns="http://schemas.microsoft.com/office/infopath/2007/PartnerControls">Strategic Health Policy</TermName>
          <TermId xmlns="http://schemas.microsoft.com/office/infopath/2007/PartnerControls">baabc97b-f18b-4280-9f05-664766c36fcc</TermId>
        </TermInfo>
      </Terms>
    </fee639f3e4cd4cab92d624f3c38b065b>
    <f5139c570b8741abb5f33f7e4701d421 xmlns="960c24f1-2fba-47cf-b31e-05a06f969bef">
      <Terms xmlns="http://schemas.microsoft.com/office/infopath/2007/PartnerControls"/>
    </f5139c570b8741abb5f33f7e4701d421>
    <ddf41a6a35a948e98c176541fb5b4412 xmlns="960c24f1-2fba-47cf-b31e-05a06f969bef">
      <Terms xmlns="http://schemas.microsoft.com/office/infopath/2007/PartnerControls"/>
    </ddf41a6a35a948e98c176541fb5b4412>
    <ETF_x0020_Author_x0028_s_x0029_ xmlns="960c24f1-2fba-47cf-b31e-05a06f969bef">
      <UserInfo>
        <DisplayName>i:0#.w|accounts\brocksxunj</DisplayName>
        <AccountId>755</AccountId>
        <AccountType/>
      </UserInfo>
    </ETF_x0020_Author_x0028_s_x0029_>
    <CHEFcustomized xmlns="960c24f1-2fba-47cf-b31e-05a06f969bef">Team Working Documents</CHEFcustomized>
    <ETF_x0020_Doc_x0020_Title xmlns="960c24f1-2fba-47cf-b31e-05a06f969bef">FORM H - Cost Proposal Workbook</ETF_x0020_Doc_x0020_Title>
    <_dlc_DocId xmlns="960c24f1-2fba-47cf-b31e-05a06f969bef">ETFTEAMS-874092601-105</_dlc_DocId>
    <_dlc_DocIdUrl xmlns="960c24f1-2fba-47cf-b31e-05a06f969bef">
      <Url>https://share.etf.wisconsin.gov/sites/teams/RFPs/CHEFRFP/_layouts/15/DocIdRedir.aspx?ID=ETFTEAMS-874092601-105</Url>
      <Description>ETFTEAMS-874092601-105</Description>
    </_dlc_DocIdUrl>
    <Unique_x0020_Doc_x0020_ID_x0020_MIRROR xmlns="960c24f1-2fba-47cf-b31e-05a06f969bef"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ct:contentTypeSchema xmlns:ct="http://schemas.microsoft.com/office/2006/metadata/contentType" xmlns:ma="http://schemas.microsoft.com/office/2006/metadata/properties/metaAttributes" ct:_="" ma:_="" ma:contentTypeName="ETF Connect Metadata v2 - CHEF RFP" ma:contentTypeID="0x010100917E16395D80F24BB2765630C41F516909000A5CC519F6F7C542993DDC973792C9B0" ma:contentTypeVersion="17" ma:contentTypeDescription="" ma:contentTypeScope="" ma:versionID="8f760b6e65814d94c9df9b5b67a98d8f">
  <xsd:schema xmlns:xsd="http://www.w3.org/2001/XMLSchema" xmlns:xs="http://www.w3.org/2001/XMLSchema" xmlns:p="http://schemas.microsoft.com/office/2006/metadata/properties" xmlns:ns2="960c24f1-2fba-47cf-b31e-05a06f969bef" targetNamespace="http://schemas.microsoft.com/office/2006/metadata/properties" ma:root="true" ma:fieldsID="cd2f3096801ff08666ba3f83f37e2dbe" ns2:_="">
    <xsd:import namespace="960c24f1-2fba-47cf-b31e-05a06f969bef"/>
    <xsd:element name="properties">
      <xsd:complexType>
        <xsd:sequence>
          <xsd:element name="documentManagement">
            <xsd:complexType>
              <xsd:all>
                <xsd:element ref="ns2:_dlc_DocId" minOccurs="0"/>
                <xsd:element ref="ns2:_dlc_DocIdUrl" minOccurs="0"/>
                <xsd:element ref="ns2:_dlc_DocIdPersistId" minOccurs="0"/>
                <xsd:element ref="ns2:ETF_x0020_Doc_x0020_Title"/>
                <xsd:element ref="ns2:ETF_x0020_Author_x0028_s_x0029_" minOccurs="0"/>
                <xsd:element ref="ns2:h5ea1def6f8942bf997f3959a18cc051" minOccurs="0"/>
                <xsd:element ref="ns2:TaxCatchAll" minOccurs="0"/>
                <xsd:element ref="ns2:TaxCatchAllLabel" minOccurs="0"/>
                <xsd:element ref="ns2:dca98d2c49c74ad096c80a940052864f" minOccurs="0"/>
                <xsd:element ref="ns2:fee639f3e4cd4cab92d624f3c38b065b" minOccurs="0"/>
                <xsd:element ref="ns2:f5139c570b8741abb5f33f7e4701d421" minOccurs="0"/>
                <xsd:element ref="ns2:ddf41a6a35a948e98c176541fb5b4412" minOccurs="0"/>
                <xsd:element ref="ns2:CHEFcustomized" minOccurs="0"/>
                <xsd:element ref="ns2:Unique_x0020_Doc_x0020_ID_x0020_MIRR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c24f1-2fba-47cf-b31e-05a06f969be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TF_x0020_Doc_x0020_Title" ma:index="11" ma:displayName="Doc Title" ma:internalName="ETF_x0020_Doc_x0020_Title" ma:readOnly="false">
      <xsd:simpleType>
        <xsd:restriction base="dms:Text">
          <xsd:maxLength value="255"/>
        </xsd:restriction>
      </xsd:simpleType>
    </xsd:element>
    <xsd:element name="ETF_x0020_Author_x0028_s_x0029_" ma:index="12" nillable="true" ma:displayName="Author(s)" ma:list="UserInfo" ma:SearchPeopleOnly="false" ma:SharePointGroup="0" ma:internalName="ETF_x0020_Author_x0028_s_x0029_"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5ea1def6f8942bf997f3959a18cc051" ma:index="13" nillable="true" ma:taxonomy="true" ma:internalName="h5ea1def6f8942bf997f3959a18cc051" ma:taxonomyFieldName="ETF_x0020_Topics" ma:displayName="Topics" ma:readOnly="false" ma:fieldId="{15ea1def-6f89-42bf-997f-3959a18cc051}" ma:taxonomyMulti="true" ma:sspId="6a0cf0f5-8779-45a0-99ee-ea0e96d41a11" ma:termSetId="721a5816-7577-4f62-9a71-952f53a9f4e9"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d43f6c49-5fe6-40de-b35c-a7f75782f915}" ma:internalName="TaxCatchAll" ma:showField="CatchAllData" ma:web="dc20bc40-281b-4cf7-9779-2508a46af601">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d43f6c49-5fe6-40de-b35c-a7f75782f915}" ma:internalName="TaxCatchAllLabel" ma:readOnly="true" ma:showField="CatchAllDataLabel" ma:web="dc20bc40-281b-4cf7-9779-2508a46af601">
      <xsd:complexType>
        <xsd:complexContent>
          <xsd:extension base="dms:MultiChoiceLookup">
            <xsd:sequence>
              <xsd:element name="Value" type="dms:Lookup" maxOccurs="unbounded" minOccurs="0" nillable="true"/>
            </xsd:sequence>
          </xsd:extension>
        </xsd:complexContent>
      </xsd:complexType>
    </xsd:element>
    <xsd:element name="dca98d2c49c74ad096c80a940052864f" ma:index="17" ma:taxonomy="true" ma:internalName="dca98d2c49c74ad096c80a940052864f" ma:taxonomyFieldName="ETF_x0020_Doc_Type" ma:displayName="Doc_Type" ma:readOnly="false" ma:fieldId="{dca98d2c-49c7-4ad0-96c8-0a940052864f}" ma:sspId="6a0cf0f5-8779-45a0-99ee-ea0e96d41a11" ma:termSetId="afb82320-919e-43e9-9e84-f9550152a1ba" ma:anchorId="00000000-0000-0000-0000-000000000000" ma:open="false" ma:isKeyword="false">
      <xsd:complexType>
        <xsd:sequence>
          <xsd:element ref="pc:Terms" minOccurs="0" maxOccurs="1"/>
        </xsd:sequence>
      </xsd:complexType>
    </xsd:element>
    <xsd:element name="fee639f3e4cd4cab92d624f3c38b065b" ma:index="19" ma:taxonomy="true" ma:internalName="fee639f3e4cd4cab92d624f3c38b065b" ma:taxonomyFieldName="ETF_x0020_Business_x0020_Area" ma:displayName="Business Area" ma:readOnly="false" ma:fieldId="{fee639f3-e4cd-4cab-92d6-24f3c38b065b}" ma:sspId="6a0cf0f5-8779-45a0-99ee-ea0e96d41a11" ma:termSetId="2b5736e8-a1cf-4079-9df8-51aa66cb99af" ma:anchorId="00000000-0000-0000-0000-000000000000" ma:open="false" ma:isKeyword="false">
      <xsd:complexType>
        <xsd:sequence>
          <xsd:element ref="pc:Terms" minOccurs="0" maxOccurs="1"/>
        </xsd:sequence>
      </xsd:complexType>
    </xsd:element>
    <xsd:element name="f5139c570b8741abb5f33f7e4701d421" ma:index="21" nillable="true" ma:taxonomy="true" ma:internalName="f5139c570b8741abb5f33f7e4701d421" ma:taxonomyFieldName="ETF_x0020_Benefits" ma:displayName="Benefits" ma:readOnly="false" ma:fieldId="{f5139c57-0b87-41ab-b5f3-3f7e4701d421}" ma:taxonomyMulti="true" ma:sspId="6a0cf0f5-8779-45a0-99ee-ea0e96d41a11" ma:termSetId="15b4c70e-a73b-489f-84c1-e92756cc22e8" ma:anchorId="00000000-0000-0000-0000-000000000000" ma:open="false" ma:isKeyword="false">
      <xsd:complexType>
        <xsd:sequence>
          <xsd:element ref="pc:Terms" minOccurs="0" maxOccurs="1"/>
        </xsd:sequence>
      </xsd:complexType>
    </xsd:element>
    <xsd:element name="ddf41a6a35a948e98c176541fb5b4412" ma:index="23" nillable="true" ma:taxonomy="true" ma:internalName="ddf41a6a35a948e98c176541fb5b4412" ma:taxonomyFieldName="ETF_x0020_Audiences" ma:displayName="Audiences" ma:readOnly="false" ma:default="" ma:fieldId="{ddf41a6a-35a9-48e9-8c17-6541fb5b4412}" ma:taxonomyMulti="true" ma:sspId="6a0cf0f5-8779-45a0-99ee-ea0e96d41a11" ma:termSetId="dd10035a-d307-44da-9a1f-95272a359f9a" ma:anchorId="00000000-0000-0000-0000-000000000000" ma:open="false" ma:isKeyword="false">
      <xsd:complexType>
        <xsd:sequence>
          <xsd:element ref="pc:Terms" minOccurs="0" maxOccurs="1"/>
        </xsd:sequence>
      </xsd:complexType>
    </xsd:element>
    <xsd:element name="CHEFcustomized" ma:index="25" nillable="true" ma:displayName="CHEFcustomized" ma:default="Team Working Documents" ma:format="RadioButtons" ma:internalName="CHEFcustomized">
      <xsd:simpleType>
        <xsd:restriction base="dms:Choice">
          <xsd:enumeration value="Team Working Documents"/>
          <xsd:enumeration value="Resource Materials"/>
        </xsd:restriction>
      </xsd:simpleType>
    </xsd:element>
    <xsd:element name="Unique_x0020_Doc_x0020_ID_x0020_MIRROR" ma:index="26" nillable="true" ma:displayName="Unique Doc ID MIRROR" ma:internalName="Unique_x0020_Doc_x0020_ID_x0020_MIRR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B00605-ED4F-4FED-A7BA-B18F21C51A93}">
  <ds:schemaRefs>
    <ds:schemaRef ds:uri="Microsoft.SharePoint.Taxonomy.ContentTypeSync"/>
  </ds:schemaRefs>
</ds:datastoreItem>
</file>

<file path=customXml/itemProps2.xml><?xml version="1.0" encoding="utf-8"?>
<ds:datastoreItem xmlns:ds="http://schemas.openxmlformats.org/officeDocument/2006/customXml" ds:itemID="{91E8368D-97F7-4E4D-91C1-739730BE45F5}">
  <ds:schemaRefs>
    <ds:schemaRef ds:uri="http://schemas.microsoft.com/sharepoint/events"/>
  </ds:schemaRefs>
</ds:datastoreItem>
</file>

<file path=customXml/itemProps3.xml><?xml version="1.0" encoding="utf-8"?>
<ds:datastoreItem xmlns:ds="http://schemas.openxmlformats.org/officeDocument/2006/customXml" ds:itemID="{8F71E06A-C5D7-43F8-9845-B956271510D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0c24f1-2fba-47cf-b31e-05a06f969bef"/>
    <ds:schemaRef ds:uri="http://www.w3.org/XML/1998/namespace"/>
    <ds:schemaRef ds:uri="http://purl.org/dc/dcmitype/"/>
  </ds:schemaRefs>
</ds:datastoreItem>
</file>

<file path=customXml/itemProps4.xml><?xml version="1.0" encoding="utf-8"?>
<ds:datastoreItem xmlns:ds="http://schemas.openxmlformats.org/officeDocument/2006/customXml" ds:itemID="{A1B95087-3CF9-49F2-A57D-FC1928EB5119}">
  <ds:schemaRefs>
    <ds:schemaRef ds:uri="http://schemas.microsoft.com/sharepoint/v3/contenttype/forms"/>
  </ds:schemaRefs>
</ds:datastoreItem>
</file>

<file path=customXml/itemProps5.xml><?xml version="1.0" encoding="utf-8"?>
<ds:datastoreItem xmlns:ds="http://schemas.openxmlformats.org/officeDocument/2006/customXml" ds:itemID="{FE13263A-151F-4ED4-9C54-97C6DE8C638E}">
  <ds:schemaRefs>
    <ds:schemaRef ds:uri="http://schemas.microsoft.com/office/2006/metadata/customXsn"/>
  </ds:schemaRefs>
</ds:datastoreItem>
</file>

<file path=customXml/itemProps6.xml><?xml version="1.0" encoding="utf-8"?>
<ds:datastoreItem xmlns:ds="http://schemas.openxmlformats.org/officeDocument/2006/customXml" ds:itemID="{DBDD1C8E-C608-4D68-9D73-4236965D08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c24f1-2fba-47cf-b31e-05a06f969b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Instructions</vt:lpstr>
      <vt:lpstr>2. ETH0052 HSA Cost</vt:lpstr>
      <vt:lpstr>3. ETH0053 Caf Plan &amp; ERA Cost</vt:lpstr>
      <vt:lpstr>4. ETH0054 Commuter Cost</vt:lpstr>
      <vt:lpstr>5. ETH0052-54 Multi-Bid Pricing</vt:lpstr>
      <vt:lpstr>6. ETH0052-54 Total Cost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Brockman, Sara</dc:creator>
  <cp:lastModifiedBy>Bucaida, Beth - ETF</cp:lastModifiedBy>
  <cp:lastPrinted>2018-06-28T14:40:06Z</cp:lastPrinted>
  <dcterms:created xsi:type="dcterms:W3CDTF">2018-04-27T18:03:59Z</dcterms:created>
  <dcterms:modified xsi:type="dcterms:W3CDTF">2018-06-28T14:41:03Z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0x010100917E16395D80F24BB2765630C41F516909000A5CC519F6F7C542993DDC973792C9B0</vt:lpwstr>
  </property>
  <property fmtid="{D5CDD505-2E9C-101B-9397-08002B2CF9AE}" pid="3" name="_dlc_DocIdItemGuid">
    <vt:lpwstr>c0b35981-82f6-415d-9b06-8cac534f0981</vt:lpwstr>
  </property>
  <property fmtid="{D5CDD505-2E9C-101B-9397-08002B2CF9AE}" pid="4" name="ETF Audiences">
    <vt:lpwstr/>
  </property>
  <property fmtid="{D5CDD505-2E9C-101B-9397-08002B2CF9AE}" pid="5" name="ETF Business Area">
    <vt:lpwstr>64;#Strategic Health Policy|baabc97b-f18b-4280-9f05-664766c36fcc</vt:lpwstr>
  </property>
  <property fmtid="{D5CDD505-2E9C-101B-9397-08002B2CF9AE}" pid="6" name="ETF Doc_Type">
    <vt:lpwstr>5;#Proposal|114f4dca-c60d-47e8-9ce5-dd991c051588</vt:lpwstr>
  </property>
  <property fmtid="{D5CDD505-2E9C-101B-9397-08002B2CF9AE}" pid="7" name="ETF Topics">
    <vt:lpwstr/>
  </property>
  <property fmtid="{D5CDD505-2E9C-101B-9397-08002B2CF9AE}" pid="8" name="ETF Benefits">
    <vt:lpwstr/>
  </property>
  <property fmtid="{D5CDD505-2E9C-101B-9397-08002B2CF9AE}" pid="9" name="WorkflowChangePath">
    <vt:lpwstr>b06a8f06-d1e0-448d-b03a-6d2b883ccb75,4;b06a8f06-d1e0-448d-b03a-6d2b883ccb75,45;b06a8f06-d1e0-448d-b03a-6d2b883ccb75,47;b06a8f06-d1e0-448d-b03a-6d2b883ccb75,55;b06a8f06-d1e0-448d-b03a-6d2b883ccb75,57;b06a8f06-d1e0-448d-b03a-6d2b883ccb75,60;b06a8f06-d1e0-44</vt:lpwstr>
  </property>
</Properties>
</file>